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410 от 15.05.2025\ОТПРАВКА 15.05.2025\РС (Я)\"/>
    </mc:Choice>
  </mc:AlternateContent>
  <bookViews>
    <workbookView xWindow="0" yWindow="0" windowWidth="38400" windowHeight="17100" tabRatio="601"/>
  </bookViews>
  <sheets>
    <sheet name="2-ИП ТС" sheetId="2" r:id="rId1"/>
  </sheets>
  <definedNames>
    <definedName name="_xlnm._FilterDatabase" localSheetId="0" hidden="1">'2-ИП ТС'!$A$13:$AP$113</definedName>
    <definedName name="Print_Titles" localSheetId="0">'2-ИП ТС'!$A:$B,'2-ИП ТС'!$8:$12</definedName>
    <definedName name="_xlnm.Print_Area" localSheetId="0">'2-ИП ТС'!$A$1:$AN$117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5" i="2" l="1"/>
  <c r="U46" i="2"/>
  <c r="X28" i="2" l="1"/>
  <c r="X23" i="2"/>
  <c r="X30" i="2" l="1"/>
  <c r="X33" i="2"/>
  <c r="AN112" i="2"/>
  <c r="AN69" i="2" s="1"/>
  <c r="AM112" i="2"/>
  <c r="AM69" i="2" s="1"/>
  <c r="AL112" i="2"/>
  <c r="AL69" i="2" s="1"/>
  <c r="AK112" i="2"/>
  <c r="AK69" i="2" s="1"/>
  <c r="AJ112" i="2"/>
  <c r="AJ69" i="2" s="1"/>
  <c r="AI112" i="2"/>
  <c r="AI69" i="2" s="1"/>
  <c r="AH112" i="2"/>
  <c r="AH69" i="2" s="1"/>
  <c r="AG112" i="2"/>
  <c r="AG69" i="2" s="1"/>
  <c r="AF112" i="2"/>
  <c r="AF69" i="2" s="1"/>
  <c r="AE112" i="2"/>
  <c r="AE69" i="2" s="1"/>
  <c r="AD112" i="2"/>
  <c r="AD69" i="2" s="1"/>
  <c r="AB112" i="2"/>
  <c r="AB69" i="2" s="1"/>
  <c r="AA112" i="2"/>
  <c r="AA69" i="2" s="1"/>
  <c r="Z112" i="2"/>
  <c r="Z69" i="2" s="1"/>
  <c r="Y112" i="2"/>
  <c r="Y69" i="2" s="1"/>
  <c r="X112" i="2"/>
  <c r="X69" i="2" s="1"/>
  <c r="W112" i="2"/>
  <c r="W69" i="2" s="1"/>
  <c r="U112" i="2"/>
  <c r="U69" i="2" s="1"/>
  <c r="T112" i="2"/>
  <c r="T69" i="2" s="1"/>
  <c r="S112" i="2"/>
  <c r="S69" i="2" s="1"/>
  <c r="V111" i="2"/>
  <c r="AC111" i="2" s="1"/>
  <c r="V110" i="2"/>
  <c r="AC110" i="2" s="1"/>
  <c r="V109" i="2"/>
  <c r="AC109" i="2" s="1"/>
  <c r="AC108" i="2"/>
  <c r="V107" i="2"/>
  <c r="AC107" i="2" s="1"/>
  <c r="V106" i="2"/>
  <c r="AC106" i="2" s="1"/>
  <c r="V105" i="2"/>
  <c r="AC105" i="2" s="1"/>
  <c r="V104" i="2"/>
  <c r="AC104" i="2" s="1"/>
  <c r="V103" i="2"/>
  <c r="AC103" i="2" s="1"/>
  <c r="V102" i="2"/>
  <c r="AC102" i="2" s="1"/>
  <c r="V101" i="2"/>
  <c r="AC101" i="2" s="1"/>
  <c r="V100" i="2"/>
  <c r="AC100" i="2" s="1"/>
  <c r="V99" i="2"/>
  <c r="AC99" i="2" s="1"/>
  <c r="V98" i="2"/>
  <c r="AC98" i="2" s="1"/>
  <c r="V97" i="2"/>
  <c r="AC97" i="2" s="1"/>
  <c r="V96" i="2"/>
  <c r="AC96" i="2" s="1"/>
  <c r="V95" i="2"/>
  <c r="AC95" i="2" s="1"/>
  <c r="V94" i="2"/>
  <c r="AC94" i="2" s="1"/>
  <c r="V93" i="2"/>
  <c r="AC93" i="2" s="1"/>
  <c r="V92" i="2"/>
  <c r="AC92" i="2" s="1"/>
  <c r="V91" i="2"/>
  <c r="AC91" i="2" s="1"/>
  <c r="V90" i="2"/>
  <c r="AC90" i="2" s="1"/>
  <c r="V89" i="2"/>
  <c r="AC89" i="2" s="1"/>
  <c r="V88" i="2"/>
  <c r="AC88" i="2" s="1"/>
  <c r="V87" i="2"/>
  <c r="AC87" i="2" s="1"/>
  <c r="V86" i="2"/>
  <c r="AC86" i="2" s="1"/>
  <c r="V85" i="2"/>
  <c r="AC85" i="2" s="1"/>
  <c r="V84" i="2"/>
  <c r="AC84" i="2" s="1"/>
  <c r="V83" i="2"/>
  <c r="AC83" i="2" s="1"/>
  <c r="V82" i="2"/>
  <c r="AC82" i="2" s="1"/>
  <c r="V81" i="2"/>
  <c r="AC81" i="2" s="1"/>
  <c r="V80" i="2"/>
  <c r="AC80" i="2" s="1"/>
  <c r="V79" i="2"/>
  <c r="AC79" i="2" s="1"/>
  <c r="V78" i="2"/>
  <c r="AC78" i="2" s="1"/>
  <c r="V77" i="2"/>
  <c r="AC77" i="2" s="1"/>
  <c r="V76" i="2"/>
  <c r="AC76" i="2" s="1"/>
  <c r="V75" i="2"/>
  <c r="AC75" i="2" s="1"/>
  <c r="V74" i="2"/>
  <c r="AC74" i="2" s="1"/>
  <c r="V73" i="2"/>
  <c r="AC73" i="2" s="1"/>
  <c r="V72" i="2"/>
  <c r="AC72" i="2" s="1"/>
  <c r="V71" i="2"/>
  <c r="AC71" i="2" s="1"/>
  <c r="V70" i="2"/>
  <c r="AC70" i="2" s="1"/>
  <c r="V61" i="2"/>
  <c r="AC61" i="2" s="1"/>
  <c r="V60" i="2"/>
  <c r="AC60" i="2" s="1"/>
  <c r="V59" i="2"/>
  <c r="AC59" i="2" s="1"/>
  <c r="V58" i="2"/>
  <c r="AC58" i="2" s="1"/>
  <c r="V57" i="2"/>
  <c r="AC57" i="2" s="1"/>
  <c r="V56" i="2"/>
  <c r="AC56" i="2" s="1"/>
  <c r="U55" i="2"/>
  <c r="S55" i="2"/>
  <c r="V54" i="2"/>
  <c r="AC54" i="2" s="1"/>
  <c r="AC53" i="2"/>
  <c r="V52" i="2"/>
  <c r="AC52" i="2" s="1"/>
  <c r="AC51" i="2"/>
  <c r="V50" i="2"/>
  <c r="AC50" i="2" s="1"/>
  <c r="V49" i="2"/>
  <c r="AC49" i="2" s="1"/>
  <c r="V48" i="2"/>
  <c r="AC48" i="2" s="1"/>
  <c r="V47" i="2"/>
  <c r="AC47" i="2" s="1"/>
  <c r="V45" i="2"/>
  <c r="AC45" i="2" s="1"/>
  <c r="V44" i="2"/>
  <c r="AC44" i="2" s="1"/>
  <c r="V43" i="2"/>
  <c r="AC43" i="2" s="1"/>
  <c r="V42" i="2"/>
  <c r="AC42" i="2" s="1"/>
  <c r="V41" i="2"/>
  <c r="AC41" i="2" s="1"/>
  <c r="V40" i="2"/>
  <c r="AC40" i="2" s="1"/>
  <c r="V39" i="2"/>
  <c r="AC39" i="2" s="1"/>
  <c r="AC38" i="2"/>
  <c r="AC37" i="2"/>
  <c r="V36" i="2"/>
  <c r="AC36" i="2" s="1"/>
  <c r="AC35" i="2"/>
  <c r="V34" i="2"/>
  <c r="AN33" i="2"/>
  <c r="AM33" i="2"/>
  <c r="AL33" i="2"/>
  <c r="AK33" i="2"/>
  <c r="AJ33" i="2"/>
  <c r="AI33" i="2"/>
  <c r="AH33" i="2"/>
  <c r="AG33" i="2"/>
  <c r="AF33" i="2"/>
  <c r="AE33" i="2"/>
  <c r="AD33" i="2"/>
  <c r="AB33" i="2"/>
  <c r="AA33" i="2"/>
  <c r="Z33" i="2"/>
  <c r="Y33" i="2"/>
  <c r="W33" i="2"/>
  <c r="T33" i="2"/>
  <c r="AC32" i="2"/>
  <c r="AC31" i="2"/>
  <c r="AN30" i="2"/>
  <c r="AM30" i="2"/>
  <c r="AL30" i="2"/>
  <c r="AK30" i="2"/>
  <c r="AJ30" i="2"/>
  <c r="AI30" i="2"/>
  <c r="AH30" i="2"/>
  <c r="AG30" i="2"/>
  <c r="AF30" i="2"/>
  <c r="AE30" i="2"/>
  <c r="AD30" i="2"/>
  <c r="AB30" i="2"/>
  <c r="AA30" i="2"/>
  <c r="Z30" i="2"/>
  <c r="Y30" i="2"/>
  <c r="W30" i="2"/>
  <c r="V30" i="2"/>
  <c r="U30" i="2"/>
  <c r="T30" i="2"/>
  <c r="S30" i="2"/>
  <c r="AC28" i="2"/>
  <c r="AN28" i="2"/>
  <c r="AM28" i="2"/>
  <c r="AL28" i="2"/>
  <c r="AK28" i="2"/>
  <c r="AJ28" i="2"/>
  <c r="AI28" i="2"/>
  <c r="AH28" i="2"/>
  <c r="AG28" i="2"/>
  <c r="AF28" i="2"/>
  <c r="AE28" i="2"/>
  <c r="AD28" i="2"/>
  <c r="AB28" i="2"/>
  <c r="AA28" i="2"/>
  <c r="Z28" i="2"/>
  <c r="Y28" i="2"/>
  <c r="W28" i="2"/>
  <c r="U28" i="2"/>
  <c r="T28" i="2"/>
  <c r="S28" i="2"/>
  <c r="V24" i="2"/>
  <c r="AC24" i="2" s="1"/>
  <c r="AC23" i="2" s="1"/>
  <c r="AN23" i="2"/>
  <c r="AM23" i="2"/>
  <c r="AL23" i="2"/>
  <c r="AK23" i="2"/>
  <c r="AJ23" i="2"/>
  <c r="AI23" i="2"/>
  <c r="AH23" i="2"/>
  <c r="AG23" i="2"/>
  <c r="AF23" i="2"/>
  <c r="AE23" i="2"/>
  <c r="AD23" i="2"/>
  <c r="AB23" i="2"/>
  <c r="AA23" i="2"/>
  <c r="Z23" i="2"/>
  <c r="Y23" i="2"/>
  <c r="W23" i="2"/>
  <c r="U23" i="2"/>
  <c r="T23" i="2"/>
  <c r="S23" i="2"/>
  <c r="V21" i="2"/>
  <c r="V20" i="2"/>
  <c r="AC20" i="2" s="1"/>
  <c r="V19" i="2"/>
  <c r="AC19" i="2" s="1"/>
  <c r="V18" i="2"/>
  <c r="AC18" i="2" s="1"/>
  <c r="V17" i="2"/>
  <c r="AC17" i="2" s="1"/>
  <c r="V16" i="2"/>
  <c r="AC16" i="2" s="1"/>
  <c r="AN15" i="2"/>
  <c r="AM15" i="2"/>
  <c r="AL15" i="2"/>
  <c r="AK15" i="2"/>
  <c r="AJ15" i="2"/>
  <c r="AI15" i="2"/>
  <c r="AH15" i="2"/>
  <c r="AG15" i="2"/>
  <c r="AF15" i="2"/>
  <c r="AE15" i="2"/>
  <c r="AD15" i="2"/>
  <c r="AB15" i="2"/>
  <c r="AA15" i="2"/>
  <c r="Z15" i="2"/>
  <c r="Y15" i="2"/>
  <c r="X15" i="2"/>
  <c r="W15" i="2"/>
  <c r="U15" i="2"/>
  <c r="T15" i="2"/>
  <c r="S15" i="2"/>
  <c r="S33" i="2" l="1"/>
  <c r="U33" i="2"/>
  <c r="AD14" i="2"/>
  <c r="AD26" i="2" s="1"/>
  <c r="AE14" i="2"/>
  <c r="AE26" i="2" s="1"/>
  <c r="AE113" i="2" s="1"/>
  <c r="AF14" i="2"/>
  <c r="AF26" i="2" s="1"/>
  <c r="AF29" i="2"/>
  <c r="AF62" i="2" s="1"/>
  <c r="AE29" i="2"/>
  <c r="AJ29" i="2"/>
  <c r="AJ62" i="2" s="1"/>
  <c r="S29" i="2"/>
  <c r="S62" i="2" s="1"/>
  <c r="AA14" i="2"/>
  <c r="AA26" i="2" s="1"/>
  <c r="AK29" i="2"/>
  <c r="AK62" i="2" s="1"/>
  <c r="AL29" i="2"/>
  <c r="AL62" i="2" s="1"/>
  <c r="T29" i="2"/>
  <c r="T62" i="2" s="1"/>
  <c r="AN29" i="2"/>
  <c r="AN62" i="2" s="1"/>
  <c r="X29" i="2"/>
  <c r="X62" i="2" s="1"/>
  <c r="V28" i="2"/>
  <c r="AC30" i="2"/>
  <c r="Y29" i="2"/>
  <c r="Y62" i="2" s="1"/>
  <c r="Z29" i="2"/>
  <c r="Z62" i="2" s="1"/>
  <c r="W29" i="2"/>
  <c r="W62" i="2" s="1"/>
  <c r="Y14" i="2"/>
  <c r="Y26" i="2" s="1"/>
  <c r="AB14" i="2"/>
  <c r="AB26" i="2" s="1"/>
  <c r="Z14" i="2"/>
  <c r="Z26" i="2" s="1"/>
  <c r="V23" i="2"/>
  <c r="V15" i="2"/>
  <c r="AI14" i="2"/>
  <c r="AI26" i="2" s="1"/>
  <c r="AK14" i="2"/>
  <c r="AK26" i="2" s="1"/>
  <c r="AJ14" i="2"/>
  <c r="AJ26" i="2" s="1"/>
  <c r="AA29" i="2"/>
  <c r="AA62" i="2" s="1"/>
  <c r="T14" i="2"/>
  <c r="T26" i="2" s="1"/>
  <c r="AL14" i="2"/>
  <c r="AL26" i="2" s="1"/>
  <c r="AG29" i="2"/>
  <c r="AG62" i="2" s="1"/>
  <c r="AB29" i="2"/>
  <c r="AB62" i="2" s="1"/>
  <c r="AM14" i="2"/>
  <c r="AM26" i="2" s="1"/>
  <c r="S14" i="2"/>
  <c r="S26" i="2" s="1"/>
  <c r="AH29" i="2"/>
  <c r="AH62" i="2" s="1"/>
  <c r="AD29" i="2"/>
  <c r="AD62" i="2" s="1"/>
  <c r="W14" i="2"/>
  <c r="W26" i="2" s="1"/>
  <c r="AN14" i="2"/>
  <c r="AN26" i="2" s="1"/>
  <c r="AI29" i="2"/>
  <c r="AI62" i="2" s="1"/>
  <c r="U14" i="2"/>
  <c r="U26" i="2" s="1"/>
  <c r="X14" i="2"/>
  <c r="AG14" i="2"/>
  <c r="AG26" i="2" s="1"/>
  <c r="AH14" i="2"/>
  <c r="AH26" i="2" s="1"/>
  <c r="AM29" i="2"/>
  <c r="AM62" i="2" s="1"/>
  <c r="U29" i="2"/>
  <c r="U62" i="2" s="1"/>
  <c r="AC112" i="2"/>
  <c r="V112" i="2"/>
  <c r="AC21" i="2"/>
  <c r="AC15" i="2" s="1"/>
  <c r="AC14" i="2" s="1"/>
  <c r="AC26" i="2" s="1"/>
  <c r="V46" i="2"/>
  <c r="AC46" i="2" s="1"/>
  <c r="AC34" i="2"/>
  <c r="V55" i="2"/>
  <c r="AC55" i="2" s="1"/>
  <c r="W113" i="2" l="1"/>
  <c r="AF113" i="2"/>
  <c r="AM113" i="2"/>
  <c r="AL113" i="2"/>
  <c r="AJ113" i="2"/>
  <c r="AD113" i="2"/>
  <c r="V14" i="2"/>
  <c r="V26" i="2" s="1"/>
  <c r="AA113" i="2"/>
  <c r="T113" i="2"/>
  <c r="AH113" i="2"/>
  <c r="S113" i="2"/>
  <c r="AK113" i="2"/>
  <c r="AN113" i="2"/>
  <c r="Z113" i="2"/>
  <c r="Y113" i="2"/>
  <c r="AI113" i="2"/>
  <c r="U113" i="2"/>
  <c r="AG113" i="2"/>
  <c r="X26" i="2"/>
  <c r="X113" i="2" s="1"/>
  <c r="AB113" i="2"/>
  <c r="V33" i="2"/>
  <c r="V29" i="2" s="1"/>
  <c r="V62" i="2" s="1"/>
  <c r="V69" i="2"/>
  <c r="AC33" i="2"/>
  <c r="AC29" i="2" s="1"/>
  <c r="AC62" i="2" s="1"/>
  <c r="AC113" i="2" s="1"/>
  <c r="AC69" i="2"/>
  <c r="V113" i="2" l="1"/>
</calcChain>
</file>

<file path=xl/sharedStrings.xml><?xml version="1.0" encoding="utf-8"?>
<sst xmlns="http://schemas.openxmlformats.org/spreadsheetml/2006/main" count="1676" uniqueCount="385">
  <si>
    <t>№ 2-ИП ТС</t>
  </si>
  <si>
    <t>Инвестиционная программа</t>
  </si>
  <si>
    <t>(наименование регулируемой организации)</t>
  </si>
  <si>
    <t xml:space="preserve">в сфере теплоснабжения на </t>
  </si>
  <si>
    <t>2025-2030</t>
  </si>
  <si>
    <t>годы</t>
  </si>
  <si>
    <t>№ п/п</t>
  </si>
  <si>
    <t>Наименование мероприятий</t>
  </si>
  <si>
    <t>Идентификатор инвестиционного проекта</t>
  </si>
  <si>
    <t>Кадастровый номер объекта (участка объекта)</t>
  </si>
  <si>
    <t>Вид объекта</t>
  </si>
  <si>
    <t>Описание и место расположения объекта</t>
  </si>
  <si>
    <t>Основные технические характеристики</t>
  </si>
  <si>
    <t>Год начала реализации</t>
  </si>
  <si>
    <t>Год окончания реализации</t>
  </si>
  <si>
    <t>Расходы на реализацию мероприятий в прогнозных ценах, тыс. руб. без НДС</t>
  </si>
  <si>
    <t>Расшифровка источников финансирования инвестиционной программы, тыс. руб. без НДС</t>
  </si>
  <si>
    <t>Наименование и значение показателя</t>
  </si>
  <si>
    <t>Плановые расходы</t>
  </si>
  <si>
    <t>Профинан-сировано 
к 2025 году</t>
  </si>
  <si>
    <t>Финансирование, в т.ч. по годам</t>
  </si>
  <si>
    <t>Остаток финансиро-вания</t>
  </si>
  <si>
    <t>Амортизация (стр. 1.1 ФП)</t>
  </si>
  <si>
    <t>Прибыль, направленная на 
инвестиции (стр. 1.2 ФП)</t>
  </si>
  <si>
    <t>Средства, полученные 
за счет платы 
за подключение (стр. 1.3 ФП)</t>
  </si>
  <si>
    <t>Прочие собственные средства (стр. 1.4 ФП)</t>
  </si>
  <si>
    <t>Экономия расходов (стр. 1.5 ФП)</t>
  </si>
  <si>
    <t>Расходы 
на оплату лизинговых платежей 
по договору финансо-вой аренды (лизинга) (стр. 1.6 ФП)</t>
  </si>
  <si>
    <t>Иные собствен-ные средства (стр. 2 ФП)</t>
  </si>
  <si>
    <t>Привлечен-ные средства на возвратной основе (стр. 23 ФП)</t>
  </si>
  <si>
    <t>Бюджетные средства по каждой системе централизованного теплоснабжения с выделением расходов концедента на строительство, модернизацию и (или) реконструкцию объекта концессионного соглашения по каждой системе централизованного теплоснабжения при наличии таких расходов (стр. 4 ФП)</t>
  </si>
  <si>
    <t>Прочие источники финанси-рования (стр. 5 ФП)</t>
  </si>
  <si>
    <t>до реализации мероприятия</t>
  </si>
  <si>
    <t>после реализации мероприятия</t>
  </si>
  <si>
    <t>Тепловая сеть</t>
  </si>
  <si>
    <t>Тепловая нагрузка, Гкал/ч</t>
  </si>
  <si>
    <t>Всего:</t>
  </si>
  <si>
    <t>в том числе:</t>
  </si>
  <si>
    <t>в результате реализации мероприятий инвестицион-ной программы</t>
  </si>
  <si>
    <t>связанную с сокращением потерь в тепловых сетях, сменой видов и (или) марки основного и (или) резервного топлива на источниках тепловой энергии, реализацией энергосервисного договора (контракта) в размере, определенном по решению регулируемой организации, плату за подключение (технологическое присоединение) к системам централизованного теплоснабжения (раздельно по каждой системе, если регулируемая организация эксплуатирует несколько таких систем)</t>
  </si>
  <si>
    <t>Условный диаметр, мм</t>
  </si>
  <si>
    <t>Пропускная способность, т/ч</t>
  </si>
  <si>
    <t>Протяжен-ность (в однотрубном исчислении), км</t>
  </si>
  <si>
    <t>Способ прокладки</t>
  </si>
  <si>
    <t>ПИР</t>
  </si>
  <si>
    <t>СМР</t>
  </si>
  <si>
    <t>1</t>
  </si>
  <si>
    <t>2</t>
  </si>
  <si>
    <t>3</t>
  </si>
  <si>
    <t>4</t>
  </si>
  <si>
    <t>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</si>
  <si>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</si>
  <si>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</si>
  <si>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</si>
  <si>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</si>
  <si>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</si>
  <si>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</si>
  <si>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</si>
  <si>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</si>
  <si>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</si>
  <si>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</si>
  <si>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</t>
  </si>
  <si>
    <t>9</t>
  </si>
  <si>
    <t>10.1</t>
  </si>
  <si>
    <t>10.2</t>
  </si>
  <si>
    <t>10.3</t>
  </si>
  <si>
    <t>10.4</t>
  </si>
  <si>
    <t>10.5</t>
  </si>
  <si>
    <t>10.6</t>
  </si>
  <si>
    <t>10.7</t>
  </si>
  <si>
    <t>10.8</t>
  </si>
  <si>
    <t>10/9</t>
  </si>
  <si>
    <t>11.1</t>
  </si>
  <si>
    <t>11.2</t>
  </si>
  <si>
    <t>11.3</t>
  </si>
  <si>
    <t>11.4</t>
  </si>
  <si>
    <t>11.5.1</t>
  </si>
  <si>
    <t>11.5.2</t>
  </si>
  <si>
    <t>11.6</t>
  </si>
  <si>
    <t>11.7</t>
  </si>
  <si>
    <t>11.8</t>
  </si>
  <si>
    <t>11.9</t>
  </si>
  <si>
    <t>11.10</t>
  </si>
  <si>
    <t>11.11</t>
  </si>
  <si>
    <t>11.12</t>
  </si>
  <si>
    <t>Группа 1. Строительство, реконструкция или модернизация объектов в целях подключения потребителей:</t>
  </si>
  <si>
    <t>нд</t>
  </si>
  <si>
    <t>1.1. Строительство новых тепловых сетей в целях подключения потребителей</t>
  </si>
  <si>
    <t>1.2.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</si>
  <si>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1.3. Увеличение пропускной способности существующих тепловых сетей в целях подключения потребителей</t>
  </si>
  <si>
    <t>1.3.1.</t>
  </si>
  <si>
    <t>1.4. Увеличение мощности и производительности существующих объектов централизованного теплоснабжения, за исключением тепловых сетей, в целях подключения потребителей</t>
  </si>
  <si>
    <t>Всего по группе 1</t>
  </si>
  <si>
    <t>Группа 2. Строительство новых объектов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</si>
  <si>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Всего по группе 2</t>
  </si>
  <si>
    <t>Группа 3. Реконструкция или модернизация существующих объектов системы централизованного теплоснабжения в целях снижения уровня износа существующих объектов системы централизованного теплоснабжения и (или) поставки энергии от разных источников</t>
  </si>
  <si>
    <t>3.1. Реконструкция или модернизация существующих тепловых сетей</t>
  </si>
  <si>
    <t>3.1.1.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</si>
  <si>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</si>
  <si>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сооружение</t>
  </si>
  <si>
    <t>Всего по группе 3</t>
  </si>
  <si>
    <t>Группа 4.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</si>
  <si>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Всего по группе 4</t>
  </si>
  <si>
    <t>Группа 5. Вывод из эксплуатации, консервация и демонтаж объектов системы централизованного теплоснабжения</t>
  </si>
  <si>
    <t>5.1. Вывод из эксплуатации, консервация и демонтаж тепловых сетей</t>
  </si>
  <si>
    <t>5.2. Вывод из эксплуатации, консервация и демонтаж иных объектов системы централизованного теплоснабжения, за исключением тепловых сетей</t>
  </si>
  <si>
    <t>Всего по группе 5</t>
  </si>
  <si>
    <t>Группа 6. Мероприятия, предусматривающие капитальные вложения в объекты основных средств и нематериальные активы регулируемой организации, обусловленные необходимостью соблюдения регулируемыми организациями обязательных требований, установленных законодательством Российской Федерации и связанных с осуществлением деятельности в сфере теплоснабжения, включая мероприятия по обеспечению безопасности и антитеррористической защищенности объектов топливно-энергетического комплекса, безопасности критической информационной инфраструктуры.</t>
  </si>
  <si>
    <t>6.1.</t>
  </si>
  <si>
    <t>оборудование</t>
  </si>
  <si>
    <t>6.2.</t>
  </si>
  <si>
    <t>6.3.</t>
  </si>
  <si>
    <t>6.5.</t>
  </si>
  <si>
    <t>6.7.</t>
  </si>
  <si>
    <t>6.10.</t>
  </si>
  <si>
    <t>ПО</t>
  </si>
  <si>
    <t>6.11.</t>
  </si>
  <si>
    <t>6.12.</t>
  </si>
  <si>
    <t>2031</t>
  </si>
  <si>
    <t>Всего по группе 6</t>
  </si>
  <si>
    <t>ИТОГО по программе</t>
  </si>
  <si>
    <t>Генеральный директор АО "ДГК"</t>
  </si>
  <si>
    <t>С.В. Иртов</t>
  </si>
  <si>
    <t>М.П. (при наличии)</t>
  </si>
  <si>
    <t>2.1</t>
  </si>
  <si>
    <t>Акционерное общество "Дальневосточная генерирующая компания" (АО "ДГК")</t>
  </si>
  <si>
    <t xml:space="preserve">на территории Республики Саха (Якутия) </t>
  </si>
  <si>
    <t>1.1.1.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</si>
  <si>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"Жилищно-строительный кооператив "Моя мечта" в г. Нерюнгри</t>
  </si>
  <si>
    <t>P_505-НГ-152тп</t>
  </si>
  <si>
    <t>14:19:102013:142</t>
  </si>
  <si>
    <t>Республика Саха (Якутия), р-н Нерюнгринский муниципальный, г.Нерюнгри, квартал «И»</t>
  </si>
  <si>
    <t>200;150</t>
  </si>
  <si>
    <t>надземная</t>
  </si>
  <si>
    <t>1.1.2.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</si>
  <si>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"Торговый центр" в г. Нерюнгри</t>
  </si>
  <si>
    <t>P_505-НГ-153тп</t>
  </si>
  <si>
    <t>14:19:102013:13</t>
  </si>
  <si>
    <t>Республика Саха (Якутия), г.Нерюнгри, на северо-запад от пересечения пр.Мира и ул.Тимптонская</t>
  </si>
  <si>
    <t>1.1.3.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</si>
  <si>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"Административно-деловой центр" в г. Нерюнгри</t>
  </si>
  <si>
    <t>P_505-НГ-154тп</t>
  </si>
  <si>
    <t>14:19:102013:27</t>
  </si>
  <si>
    <t>Республика Саха (Якутия), г.Нерюнгри, квартал «И», кадастровый номер земельного участка</t>
  </si>
  <si>
    <t>1.1.4.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</si>
  <si>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</si>
  <si>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</si>
  <si>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14:19:102017:414</t>
  </si>
  <si>
    <t>Республика Саха (Якутия), Нерюнгринский район, г. Нерюнгри, 110 м. на юго-восток от перекрестка пр-кт Мира и ул. Амгинская</t>
  </si>
  <si>
    <t>1.1.5.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</si>
  <si>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</si>
  <si>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</si>
  <si>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14:19:209002:555</t>
  </si>
  <si>
    <t>Республика Саха (Якутия), Нерюнгринский район, п. Серебряный Бор, 73 м на запад от жилого дома № 127, кадастровый номер</t>
  </si>
  <si>
    <t>1.1.6.</t>
  </si>
  <si>
    <t>Техническое перевооружение магистральной тепловой сети IV очереди Нерюнгринской ГРЭС для подключения объекта капитального строительства "Склад с минимаркетом" в г. Нерюнгри</t>
  </si>
  <si>
    <t>P_505-НГ-155тп</t>
  </si>
  <si>
    <t>14:19:102017:789</t>
  </si>
  <si>
    <t>Республика Саха (Якутия), Нерюнгринский район, г. Нерюнгри, проспект Мира, земельный участок 38</t>
  </si>
  <si>
    <t>Реконструкция тепловой сети МТС, Нерюнгринская ГРЭС</t>
  </si>
  <si>
    <t>O_505-НГ-142</t>
  </si>
  <si>
    <t>14:19:209001:270</t>
  </si>
  <si>
    <t>Республика Саха (Якутия), Нерюнгринский район, пос. Серебряный бор, Нерюнгрнская ГРЭС</t>
  </si>
  <si>
    <t>Реконструкция  II очереди МТС г. Нерюнгри" НГРЭС</t>
  </si>
  <si>
    <t>J_505-НГ-84</t>
  </si>
  <si>
    <t xml:space="preserve"> 14:19:000000:5102</t>
  </si>
  <si>
    <t>Республика Саха (Якутия), Нерюнгринский район, г. Нерюнгри</t>
  </si>
  <si>
    <t>подземная</t>
  </si>
  <si>
    <t>3.1.2.</t>
  </si>
  <si>
    <t>Реконструкция  III очереди МТС г. Нерюнгри" НГРЭС</t>
  </si>
  <si>
    <t>N_505-НГ-113</t>
  </si>
  <si>
    <t>14:19:000000:4108</t>
  </si>
  <si>
    <t>Республика Саха (Якутия), Нерюнгринский район,  п. Серебряный Бор</t>
  </si>
  <si>
    <t>3.2.1</t>
  </si>
  <si>
    <t>Расширение открытого распределительного устройства (ОРУ) 220 кВ НГРЭС на одну ячейку</t>
  </si>
  <si>
    <t>F_505-НГ-5</t>
  </si>
  <si>
    <t>14:19:209001:306</t>
  </si>
  <si>
    <t>3.2.2</t>
  </si>
  <si>
    <t>Наращивание дамбы шлакозолоотвала №1 НГРЭС</t>
  </si>
  <si>
    <t>J_505-НГ-75</t>
  </si>
  <si>
    <t xml:space="preserve"> 14:19:206002:328</t>
  </si>
  <si>
    <t>шлакозолоотвал</t>
  </si>
  <si>
    <t>3.2.3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</si>
  <si>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</si>
  <si>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</si>
  <si>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3.2.4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</si>
  <si>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</si>
  <si>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</si>
  <si>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3.2.5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</si>
  <si>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</si>
  <si>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</si>
  <si>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3.2.6</t>
  </si>
  <si>
    <t>Замена оборудования энергоблока ст.№3 НГРЭС (3Т ТДЦ-250/220 кВ; насос ПЭН-3А с эл. двиг., ВГ-3)</t>
  </si>
  <si>
    <t>L_505-НГ-105</t>
  </si>
  <si>
    <t>3.2.7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</si>
  <si>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</si>
  <si>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</si>
  <si>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 xml:space="preserve"> 14:19:208010:195</t>
  </si>
  <si>
    <t>Республика Саха (Якутия), Нерюнгринский район, пос. Чульман, Чульманкая ТЭЦ</t>
  </si>
  <si>
    <t>3.2.9</t>
  </si>
  <si>
    <t>Установка системы автоматического регулирования мощности энергоблоков № 1, 2, 3 Нерюнгринской ГРЭС</t>
  </si>
  <si>
    <t>F_505-НГ-16</t>
  </si>
  <si>
    <t>3.2.10</t>
  </si>
  <si>
    <t>Техническое перевооружение эбергоблока №3 Нерюнгринской ГРЭС</t>
  </si>
  <si>
    <t>N_505-НГ-118</t>
  </si>
  <si>
    <t>3.2.11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</si>
  <si>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</si>
  <si>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</si>
  <si>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3.2.14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</si>
  <si>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</si>
  <si>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</si>
  <si>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3.2.15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</si>
  <si>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</si>
  <si>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</si>
  <si>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3.2.16</t>
  </si>
  <si>
    <t>Замена системы возбуждения турбогенераторов ТГ-2, ТГ-3 Нерюнгринской ГРЭС</t>
  </si>
  <si>
    <t>N_505-НГ-119</t>
  </si>
  <si>
    <t>3.2.17</t>
  </si>
  <si>
    <t>Замена питательных электронасосов (ПЭН-1А-2027г., ПЭН-2Б-2029г, ПЭН 3Б-2030г.), СП НГРЭС.</t>
  </si>
  <si>
    <t>P_505-НГ-158</t>
  </si>
  <si>
    <t>3.2.18</t>
  </si>
  <si>
    <t xml:space="preserve">Монтаж электролизной установки НГРЭС, 1 шт. </t>
  </si>
  <si>
    <t>H_505-НГ-53</t>
  </si>
  <si>
    <t>3.2.19</t>
  </si>
  <si>
    <t>Техперевооружение системы электрообеспечения топливоподачи  НГРГЭС</t>
  </si>
  <si>
    <t>I_505-НГ-61</t>
  </si>
  <si>
    <t>3.2.21</t>
  </si>
  <si>
    <t xml:space="preserve">Установка автомобильных весов НГРЭС, 1 шт. </t>
  </si>
  <si>
    <t>I_505-НГ-64</t>
  </si>
  <si>
    <t>3.2.22</t>
  </si>
  <si>
    <t xml:space="preserve">Модернизация релейной защиты и автоматики (РЗА) НГРЭС </t>
  </si>
  <si>
    <t>L_505-НГ-102</t>
  </si>
  <si>
    <t>3.2.24</t>
  </si>
  <si>
    <t>Установка автомобильных весов грузоподъемностью 60т. на Нерюнгринскую водогрейную вотельную (НГВК), 1 шт.</t>
  </si>
  <si>
    <t>N_505-НГ-115</t>
  </si>
  <si>
    <t xml:space="preserve"> 14:19:102019:26</t>
  </si>
  <si>
    <t>котельная</t>
  </si>
  <si>
    <t>Республика Саха (Якутия), Нерюнгринский район, г. Нерюнгри, Нерюнгрнская городская водогрейная котельная</t>
  </si>
  <si>
    <t>3.2.26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</si>
  <si>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</si>
  <si>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</si>
  <si>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3.2.27</t>
  </si>
  <si>
    <t>Замена дробильно-фрезеровочных машин Нерюнгринской ГРЭС (6 шт.)</t>
  </si>
  <si>
    <t>N_505-НГ-120</t>
  </si>
  <si>
    <t>3.2.28</t>
  </si>
  <si>
    <t>Реконструкция ленточного конвейера ЛК-4/1Б Нерюнгринской ГРЭС</t>
  </si>
  <si>
    <t>N_505-НГ-121</t>
  </si>
  <si>
    <t>3.2.30</t>
  </si>
  <si>
    <t>Замена электродвигателей напряжением 6кВ КЭН, КЭНб блок № 1,2,3 Нерюнгринской ГРЭС</t>
  </si>
  <si>
    <t>O_505-НГ-132</t>
  </si>
  <si>
    <t>3.2.31</t>
  </si>
  <si>
    <t>Установка автоматизированной системы мониторинга аккумуляторных батарей, (АБ-2 ГК в 2026г. - 1шт, АБ-2 ОРУ в 2028г. - 1шт,  АБ-1 ГК в 2029г. -1шт,  АБ в 2030г. - 1шт , АБ1 ОРУ в 2030г. -1шт ), СП НГРЭС</t>
  </si>
  <si>
    <t>P_505-НГ-157</t>
  </si>
  <si>
    <t>3.2.32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</si>
  <si>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</si>
  <si>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</si>
  <si>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3.2.36</t>
  </si>
  <si>
    <t>Разработка ПИР на системы освещения и вентиляции ММХ Нерюнгринской ГРЭС</t>
  </si>
  <si>
    <t>O_505-НГ-146</t>
  </si>
  <si>
    <t>3.2.37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</si>
  <si>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</si>
  <si>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</si>
  <si>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3.2.39</t>
  </si>
  <si>
    <t>Разработка ПИР на модернизацию технологических защит энергоблоков №1, 2, 3 Нерюнгринской ГРЭС</t>
  </si>
  <si>
    <t>O_505-НГ-144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</si>
  <si>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</si>
  <si>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</si>
  <si>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</si>
  <si>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</si>
  <si>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</si>
  <si>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</si>
  <si>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Покупка комплекта оборудования сети телефонной связи, НГРЭС, 1 шт.</t>
  </si>
  <si>
    <t>N_505-НГ-24-78</t>
  </si>
  <si>
    <t>Покупка двухканального шумомера, НГРЭС 1 шт.</t>
  </si>
  <si>
    <t>N_505-НГ-24-85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</si>
  <si>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</si>
  <si>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</si>
  <si>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</si>
  <si>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</si>
  <si>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</si>
  <si>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</si>
  <si>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6.26.</t>
  </si>
  <si>
    <t>Покупка пожарного приемно-контрольного пульта НГРЭС, 1 шт</t>
  </si>
  <si>
    <t>N_505-НГ-24-128</t>
  </si>
  <si>
    <t>6.27.</t>
  </si>
  <si>
    <t>Покупка вилочного мини погрузчика, НГРЭС, 1 шт.</t>
  </si>
  <si>
    <t>N_505-НГ-24-148</t>
  </si>
  <si>
    <t>6.30.</t>
  </si>
  <si>
    <t>Покупка обжимного станка, НГРЭС,1 шт.</t>
  </si>
  <si>
    <t>O_505-НГ-24-165</t>
  </si>
  <si>
    <t>6.31.</t>
  </si>
  <si>
    <t>Покупка калибратора температуры, НГРЭС,1 шт.</t>
  </si>
  <si>
    <t>O_505-НГ-24-166</t>
  </si>
  <si>
    <t>6.32.</t>
  </si>
  <si>
    <t>Покупка устройства проверки автомотических выключателей, НГРЭС,1 шт.</t>
  </si>
  <si>
    <t>O_505-НГ-24-167</t>
  </si>
  <si>
    <t>6.33.</t>
  </si>
  <si>
    <t>Покупка комплекта станков для изготовления защитного слоя изоляции, НГРЭС,1 шт.</t>
  </si>
  <si>
    <t>O_505-НГ-24-168</t>
  </si>
  <si>
    <t>6.36.</t>
  </si>
  <si>
    <t>Покупка портативного рNa-метра, НГРЭС,1 шт.</t>
  </si>
  <si>
    <t>O_505-НГ-24-172</t>
  </si>
  <si>
    <t>6.37.</t>
  </si>
  <si>
    <t>Покупка аппарата испытания масла, НГРЭС,1 шт.</t>
  </si>
  <si>
    <t>O_505-НГ-24-174</t>
  </si>
  <si>
    <t>6.39.</t>
  </si>
  <si>
    <t>Покупка измерительного конденсатора, НГРЭС,1 шт.</t>
  </si>
  <si>
    <t>O_505-НГ-24-173</t>
  </si>
  <si>
    <t>6.45.</t>
  </si>
  <si>
    <t>Покупка бульдозера Т-35, НГРЭС, 1 шт.</t>
  </si>
  <si>
    <t>O_505-НГ-24-159</t>
  </si>
  <si>
    <t>6.46.</t>
  </si>
  <si>
    <t>Покупка бульдозера Т-25, НГРЭС, 2 шт.</t>
  </si>
  <si>
    <t>O_505-НГ-24-158</t>
  </si>
  <si>
    <t>6.47.</t>
  </si>
  <si>
    <t>Покупка бульдозера Т-11, НГРЭС, 1 шт.</t>
  </si>
  <si>
    <t>O_505-НГ-24-160</t>
  </si>
  <si>
    <t>6.48.</t>
  </si>
  <si>
    <t>Покупка термохимического газоанализатора, НГРЭС,1 шт.</t>
  </si>
  <si>
    <t>O_505-НГ-24-164</t>
  </si>
  <si>
    <t>6.49.</t>
  </si>
  <si>
    <t>Покупка сервера аквариус (1 шт.), СП НГРЭС</t>
  </si>
  <si>
    <t>P_505-НГ-24-185</t>
  </si>
  <si>
    <t>6.51.</t>
  </si>
  <si>
    <t>Покупка центробежного насосного агрегата, 1шт, НГРЭС</t>
  </si>
  <si>
    <t>P_505-НГ-24-183</t>
  </si>
  <si>
    <t>6.52.</t>
  </si>
  <si>
    <t>Покупка двухпостового сварочного агрегата, НГРЭС, 1шт</t>
  </si>
  <si>
    <t>P_505-НГ-24-180</t>
  </si>
  <si>
    <t>6.55.</t>
  </si>
  <si>
    <t>Приобретение АПСМ-1 для определения стабильности масел против окисления (1 шт.), СП НГРЭС</t>
  </si>
  <si>
    <t>P_505-НГ-24-190</t>
  </si>
  <si>
    <t>6.57.</t>
  </si>
  <si>
    <t>Модернизация системы виртуализации для НГРЭС</t>
  </si>
  <si>
    <t>P_505-НГРЭС-1нма</t>
  </si>
  <si>
    <t>6.58.</t>
  </si>
  <si>
    <t>Модернизация системы обеспечения защищенной работы через зашифрованный канал для НГРЭС</t>
  </si>
  <si>
    <t>P_505-НГРЭС-2нма</t>
  </si>
  <si>
    <t>6.59.</t>
  </si>
  <si>
    <t>Модернизация системы принятия решений на оптовом рынке электроэнергии и мощности для НГРЭС</t>
  </si>
  <si>
    <t>O_505-НГРЭС-13нма</t>
  </si>
  <si>
    <t>2024</t>
  </si>
  <si>
    <t>6.60.</t>
  </si>
  <si>
    <t>Покупка гиперконвергентной системы виртуализации для НГРЭС в количестве 1 комплекта</t>
  </si>
  <si>
    <t>P_505-НГРЭС-3нма</t>
  </si>
  <si>
    <t>6.61.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</si>
  <si>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</si>
  <si>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</si>
  <si>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6.62.</t>
  </si>
  <si>
    <t>Покупка системы защиты от целевых компьютерных атак для НГРЭС в количестве 1 комплекта</t>
  </si>
  <si>
    <t>P_505-НГРЭС-5нма</t>
  </si>
  <si>
    <t>6.63.</t>
  </si>
  <si>
    <t>Покупка системы оптимизации режимов для НГРЭС в количестве 1 комплекта</t>
  </si>
  <si>
    <t>P_505-НГРЭС-6нма</t>
  </si>
  <si>
    <t>6.64.</t>
  </si>
  <si>
    <t>Покупка системы расчетов технико-экономических показателей для НГРЭС в количестве 1 комплекта</t>
  </si>
  <si>
    <t>P_505-НГРЭС-7нма</t>
  </si>
  <si>
    <t>6.65.</t>
  </si>
  <si>
    <t>Покупка системы терминального доступа для НГРЭС в количестве 1 комплекта</t>
  </si>
  <si>
    <t>P_505-НГРЭС-8нма</t>
  </si>
  <si>
    <t>6.66.</t>
  </si>
  <si>
    <t>Покупка системы электронного документооборота для НГРЭС в количестве 1 комплекта</t>
  </si>
  <si>
    <t>O_505-НГРЭС-29нма</t>
  </si>
  <si>
    <t>6.67.</t>
  </si>
  <si>
    <t>Покупка учетной системы для НГРЭС в количестве 1 комплекта</t>
  </si>
  <si>
    <t>P_505-НГРЭС-9нма</t>
  </si>
  <si>
    <t>6.68.</t>
  </si>
  <si>
    <t>Покупка системы контроля привилегированных пользователей для НГРЭС в количестве 1 комплекта</t>
  </si>
  <si>
    <t>P_505-НГРЭС-10нма</t>
  </si>
  <si>
    <t>6.69.</t>
  </si>
  <si>
    <t>Покупка системы мобильного мониторинга для НГРЭС в количестве 1 комплекта</t>
  </si>
  <si>
    <t>P_505-НГРЭС-11нма</t>
  </si>
  <si>
    <t>6.70.</t>
  </si>
  <si>
    <t>Покупка системы управления фондами и активами предприятия для НГРЭС в количестве 1 комплекта</t>
  </si>
  <si>
    <t>P_505-НГРЭС-13нма</t>
  </si>
  <si>
    <t>2029</t>
  </si>
  <si>
    <t>6.71.</t>
  </si>
  <si>
    <t>Модернизация комплекса для разработки проектов систем автоматизации и диспетчеризации технологических и производственных процессов для НГРЭС</t>
  </si>
  <si>
    <t>P_505-НГРЭС-12нма</t>
  </si>
  <si>
    <t>6.72.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</si>
  <si>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</si>
  <si>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</si>
  <si>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6.73.</t>
  </si>
  <si>
    <t>Покупка системы централизованного управления инфраструктурой для НГРЭС в количестве 1 комплекта</t>
  </si>
  <si>
    <t>O_505-НГРЭС-28нма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</si>
</sst>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00"/>
    <numFmt numFmtId="165" formatCode="#,##0.00000"/>
  </numFmts>
  <fonts count="14" x14ac:knownFonts="1">
    <font>
      <sz val="10"/>
      <color theme="1"/>
      <name val="Arial Cyr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5"/>
      <name val="Times New Roman"/>
      <family val="1"/>
      <charset val="204"/>
    </font>
    <font>
      <sz val="4.8"/>
      <name val="Times New Roman"/>
      <family val="1"/>
      <charset val="204"/>
    </font>
    <font>
      <sz val="4.5"/>
      <name val="Times New Roman"/>
      <family val="1"/>
      <charset val="204"/>
    </font>
    <font>
      <b/>
      <sz val="4.5"/>
      <name val="Times New Roman"/>
      <family val="1"/>
      <charset val="204"/>
    </font>
    <font>
      <sz val="4.4000000000000004"/>
      <name val="Times New Roman"/>
      <family val="1"/>
      <charset val="204"/>
    </font>
    <font>
      <sz val="4.3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49" fontId="7" fillId="2" borderId="3" xfId="0" applyNumberFormat="1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16" fontId="7" fillId="2" borderId="3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1" fillId="2" borderId="0" xfId="0" applyNumberFormat="1" applyFont="1" applyFill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14" fontId="7" fillId="2" borderId="3" xfId="0" applyNumberFormat="1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3" fontId="13" fillId="2" borderId="0" xfId="0" applyNumberFormat="1" applyFont="1" applyFill="1" applyAlignment="1">
      <alignment horizontal="left"/>
    </xf>
    <xf numFmtId="164" fontId="13" fillId="2" borderId="0" xfId="0" applyNumberFormat="1" applyFont="1" applyFill="1" applyAlignment="1">
      <alignment horizontal="left"/>
    </xf>
    <xf numFmtId="165" fontId="13" fillId="2" borderId="0" xfId="0" applyNumberFormat="1" applyFont="1" applyFill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0"/>
  <sheetViews>
    <sheetView tabSelected="1" zoomScale="270" zoomScaleNormal="27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F21" sqref="F21"/>
    </sheetView>
  </sheetViews>
  <sheetFormatPr defaultColWidth="0.85546875" defaultRowHeight="15.75" customHeight="1" x14ac:dyDescent="0.25"/>
  <cols>
    <col min="1" max="1" width="3.5703125" style="58" customWidth="1"/>
    <col min="2" max="2" width="37" style="58" customWidth="1"/>
    <col min="3" max="3" width="10" style="58" customWidth="1"/>
    <col min="4" max="4" width="10.5703125" style="58" customWidth="1"/>
    <col min="5" max="5" width="6.28515625" style="58" customWidth="1"/>
    <col min="6" max="6" width="23.140625" style="58" customWidth="1"/>
    <col min="7" max="7" width="5.42578125" style="58" customWidth="1"/>
    <col min="8" max="9" width="6.28515625" style="58" customWidth="1"/>
    <col min="10" max="10" width="5.28515625" style="58" customWidth="1"/>
    <col min="11" max="11" width="4.28515625" style="58" customWidth="1"/>
    <col min="12" max="12" width="5.28515625" style="58" customWidth="1"/>
    <col min="13" max="13" width="6" style="58" customWidth="1"/>
    <col min="14" max="14" width="6.28515625" style="58" customWidth="1"/>
    <col min="15" max="15" width="5.28515625" style="58" customWidth="1"/>
    <col min="16" max="16" width="4.28515625" style="58" customWidth="1"/>
    <col min="17" max="18" width="5.28515625" style="58" customWidth="1"/>
    <col min="19" max="19" width="6.5703125" style="58" customWidth="1"/>
    <col min="20" max="20" width="5.42578125" style="58" customWidth="1"/>
    <col min="21" max="21" width="5.7109375" style="58" customWidth="1"/>
    <col min="22" max="22" width="5.42578125" style="58" customWidth="1"/>
    <col min="23" max="23" width="6.5703125" style="58" customWidth="1"/>
    <col min="24" max="25" width="5.5703125" style="58" customWidth="1"/>
    <col min="26" max="28" width="5.42578125" style="58" customWidth="1"/>
    <col min="29" max="29" width="5.140625" style="58" customWidth="1"/>
    <col min="30" max="30" width="6.28515625" style="58" customWidth="1"/>
    <col min="31" max="31" width="6" style="58" customWidth="1"/>
    <col min="32" max="34" width="6.28515625" style="58" customWidth="1"/>
    <col min="35" max="35" width="10.7109375" style="58" customWidth="1"/>
    <col min="36" max="36" width="5.42578125" style="58" customWidth="1"/>
    <col min="37" max="38" width="5.28515625" style="58" customWidth="1"/>
    <col min="39" max="39" width="9.28515625" style="58" customWidth="1"/>
    <col min="40" max="40" width="5.28515625" style="58" customWidth="1"/>
    <col min="41" max="42" width="5.42578125" style="11" customWidth="1"/>
    <col min="43" max="16384" width="0.85546875" style="11"/>
  </cols>
  <sheetData>
    <row r="1" spans="1:40" s="1" customFormat="1" ht="12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1" t="s">
        <v>0</v>
      </c>
    </row>
    <row r="2" spans="1:40" s="2" customFormat="1" ht="12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</row>
    <row r="3" spans="1:40" s="1" customFormat="1" ht="12" customHeight="1" x14ac:dyDescent="0.2">
      <c r="A3" s="24" t="s">
        <v>125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</row>
    <row r="4" spans="1:40" s="3" customFormat="1" ht="12" customHeight="1" x14ac:dyDescent="0.15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</row>
    <row r="5" spans="1:40" s="3" customFormat="1" ht="12" customHeight="1" x14ac:dyDescent="0.15">
      <c r="A5" s="27"/>
      <c r="B5" s="27"/>
      <c r="C5" s="27"/>
      <c r="D5" s="27"/>
      <c r="E5" s="27"/>
      <c r="F5" s="27"/>
      <c r="G5" s="28" t="s">
        <v>126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</row>
    <row r="6" spans="1:40" s="1" customFormat="1" ht="12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9" t="s">
        <v>3</v>
      </c>
      <c r="N6" s="29"/>
      <c r="O6" s="29"/>
      <c r="P6" s="29"/>
      <c r="Q6" s="29"/>
      <c r="R6" s="30" t="s">
        <v>4</v>
      </c>
      <c r="S6" s="30"/>
      <c r="T6" s="31" t="s">
        <v>5</v>
      </c>
      <c r="U6" s="31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</row>
    <row r="7" spans="1:40" s="2" customFormat="1" ht="6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</row>
    <row r="8" spans="1:40" s="4" customFormat="1" ht="21" customHeight="1" x14ac:dyDescent="0.15">
      <c r="A8" s="32" t="s">
        <v>6</v>
      </c>
      <c r="B8" s="32" t="s">
        <v>7</v>
      </c>
      <c r="C8" s="33" t="s">
        <v>8</v>
      </c>
      <c r="D8" s="33" t="s">
        <v>9</v>
      </c>
      <c r="E8" s="33" t="s">
        <v>10</v>
      </c>
      <c r="F8" s="33" t="s">
        <v>11</v>
      </c>
      <c r="G8" s="33" t="s">
        <v>12</v>
      </c>
      <c r="H8" s="33"/>
      <c r="I8" s="33"/>
      <c r="J8" s="33"/>
      <c r="K8" s="33"/>
      <c r="L8" s="33"/>
      <c r="M8" s="33"/>
      <c r="N8" s="33"/>
      <c r="O8" s="33"/>
      <c r="P8" s="33"/>
      <c r="Q8" s="33" t="s">
        <v>13</v>
      </c>
      <c r="R8" s="33" t="s">
        <v>14</v>
      </c>
      <c r="S8" s="33" t="s">
        <v>15</v>
      </c>
      <c r="T8" s="33"/>
      <c r="U8" s="33"/>
      <c r="V8" s="33"/>
      <c r="W8" s="33"/>
      <c r="X8" s="33"/>
      <c r="Y8" s="33"/>
      <c r="Z8" s="33"/>
      <c r="AA8" s="33"/>
      <c r="AB8" s="33"/>
      <c r="AC8" s="33"/>
      <c r="AD8" s="33" t="s">
        <v>16</v>
      </c>
      <c r="AE8" s="33"/>
      <c r="AF8" s="33"/>
      <c r="AG8" s="33"/>
      <c r="AH8" s="33"/>
      <c r="AI8" s="33"/>
      <c r="AJ8" s="33"/>
      <c r="AK8" s="33"/>
      <c r="AL8" s="33"/>
      <c r="AM8" s="33"/>
      <c r="AN8" s="33"/>
    </row>
    <row r="9" spans="1:40" s="4" customFormat="1" ht="10.5" customHeight="1" x14ac:dyDescent="0.15">
      <c r="A9" s="32"/>
      <c r="B9" s="32"/>
      <c r="C9" s="33"/>
      <c r="D9" s="33"/>
      <c r="E9" s="33"/>
      <c r="F9" s="33"/>
      <c r="G9" s="33" t="s">
        <v>17</v>
      </c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 t="s">
        <v>18</v>
      </c>
      <c r="T9" s="33"/>
      <c r="U9" s="33"/>
      <c r="V9" s="33" t="s">
        <v>19</v>
      </c>
      <c r="W9" s="34" t="s">
        <v>20</v>
      </c>
      <c r="X9" s="35"/>
      <c r="Y9" s="35"/>
      <c r="Z9" s="35"/>
      <c r="AA9" s="35"/>
      <c r="AB9" s="36"/>
      <c r="AC9" s="33" t="s">
        <v>21</v>
      </c>
      <c r="AD9" s="33" t="s">
        <v>22</v>
      </c>
      <c r="AE9" s="33" t="s">
        <v>23</v>
      </c>
      <c r="AF9" s="33" t="s">
        <v>24</v>
      </c>
      <c r="AG9" s="33" t="s">
        <v>25</v>
      </c>
      <c r="AH9" s="32" t="s">
        <v>26</v>
      </c>
      <c r="AI9" s="32"/>
      <c r="AJ9" s="37" t="s">
        <v>27</v>
      </c>
      <c r="AK9" s="33" t="s">
        <v>28</v>
      </c>
      <c r="AL9" s="33" t="s">
        <v>29</v>
      </c>
      <c r="AM9" s="33" t="s">
        <v>30</v>
      </c>
      <c r="AN9" s="33" t="s">
        <v>31</v>
      </c>
    </row>
    <row r="10" spans="1:40" s="4" customFormat="1" ht="21" customHeight="1" x14ac:dyDescent="0.15">
      <c r="A10" s="32"/>
      <c r="B10" s="32"/>
      <c r="C10" s="33"/>
      <c r="D10" s="33"/>
      <c r="E10" s="33"/>
      <c r="F10" s="33"/>
      <c r="G10" s="33" t="s">
        <v>32</v>
      </c>
      <c r="H10" s="33"/>
      <c r="I10" s="33"/>
      <c r="J10" s="33"/>
      <c r="K10" s="33"/>
      <c r="L10" s="33" t="s">
        <v>33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8"/>
      <c r="X10" s="39"/>
      <c r="Y10" s="39"/>
      <c r="Z10" s="39"/>
      <c r="AA10" s="39"/>
      <c r="AB10" s="40"/>
      <c r="AC10" s="33"/>
      <c r="AD10" s="33"/>
      <c r="AE10" s="33"/>
      <c r="AF10" s="33"/>
      <c r="AG10" s="33"/>
      <c r="AH10" s="32"/>
      <c r="AI10" s="32"/>
      <c r="AJ10" s="37"/>
      <c r="AK10" s="33"/>
      <c r="AL10" s="33"/>
      <c r="AM10" s="33"/>
      <c r="AN10" s="33"/>
    </row>
    <row r="11" spans="1:40" s="4" customFormat="1" ht="10.5" customHeight="1" x14ac:dyDescent="0.15">
      <c r="A11" s="32"/>
      <c r="B11" s="32"/>
      <c r="C11" s="33"/>
      <c r="D11" s="33"/>
      <c r="E11" s="33"/>
      <c r="F11" s="33"/>
      <c r="G11" s="33" t="s">
        <v>34</v>
      </c>
      <c r="H11" s="33"/>
      <c r="I11" s="33"/>
      <c r="J11" s="33"/>
      <c r="K11" s="33" t="s">
        <v>35</v>
      </c>
      <c r="L11" s="33" t="s">
        <v>34</v>
      </c>
      <c r="M11" s="33"/>
      <c r="N11" s="33"/>
      <c r="O11" s="33"/>
      <c r="P11" s="33" t="s">
        <v>35</v>
      </c>
      <c r="Q11" s="33"/>
      <c r="R11" s="33"/>
      <c r="S11" s="32" t="s">
        <v>36</v>
      </c>
      <c r="T11" s="32" t="s">
        <v>37</v>
      </c>
      <c r="U11" s="32"/>
      <c r="V11" s="33"/>
      <c r="W11" s="41"/>
      <c r="X11" s="42"/>
      <c r="Y11" s="42"/>
      <c r="Z11" s="42"/>
      <c r="AA11" s="42"/>
      <c r="AB11" s="43"/>
      <c r="AC11" s="33"/>
      <c r="AD11" s="33"/>
      <c r="AE11" s="33"/>
      <c r="AF11" s="33"/>
      <c r="AG11" s="33"/>
      <c r="AH11" s="33" t="s">
        <v>38</v>
      </c>
      <c r="AI11" s="33" t="s">
        <v>39</v>
      </c>
      <c r="AJ11" s="37"/>
      <c r="AK11" s="33"/>
      <c r="AL11" s="33"/>
      <c r="AM11" s="33"/>
      <c r="AN11" s="33"/>
    </row>
    <row r="12" spans="1:40" s="5" customFormat="1" ht="49.15" customHeight="1" x14ac:dyDescent="0.2">
      <c r="A12" s="32"/>
      <c r="B12" s="32"/>
      <c r="C12" s="33"/>
      <c r="D12" s="33"/>
      <c r="E12" s="33"/>
      <c r="F12" s="33"/>
      <c r="G12" s="44" t="s">
        <v>40</v>
      </c>
      <c r="H12" s="44" t="s">
        <v>41</v>
      </c>
      <c r="I12" s="44" t="s">
        <v>42</v>
      </c>
      <c r="J12" s="44" t="s">
        <v>43</v>
      </c>
      <c r="K12" s="33"/>
      <c r="L12" s="44" t="s">
        <v>40</v>
      </c>
      <c r="M12" s="44" t="s">
        <v>41</v>
      </c>
      <c r="N12" s="44" t="s">
        <v>42</v>
      </c>
      <c r="O12" s="44" t="s">
        <v>43</v>
      </c>
      <c r="P12" s="33"/>
      <c r="Q12" s="33"/>
      <c r="R12" s="33"/>
      <c r="S12" s="32"/>
      <c r="T12" s="45" t="s">
        <v>44</v>
      </c>
      <c r="U12" s="45" t="s">
        <v>45</v>
      </c>
      <c r="V12" s="33"/>
      <c r="W12" s="45">
        <v>2025</v>
      </c>
      <c r="X12" s="45">
        <v>2026</v>
      </c>
      <c r="Y12" s="45">
        <v>2027</v>
      </c>
      <c r="Z12" s="44">
        <v>2028</v>
      </c>
      <c r="AA12" s="44">
        <v>2029</v>
      </c>
      <c r="AB12" s="44">
        <v>2030</v>
      </c>
      <c r="AC12" s="33"/>
      <c r="AD12" s="33"/>
      <c r="AE12" s="33"/>
      <c r="AF12" s="33"/>
      <c r="AG12" s="33"/>
      <c r="AH12" s="33"/>
      <c r="AI12" s="33"/>
      <c r="AJ12" s="37"/>
      <c r="AK12" s="33"/>
      <c r="AL12" s="33"/>
      <c r="AM12" s="33"/>
      <c r="AN12" s="33"/>
    </row>
    <row r="13" spans="1:40" s="6" customFormat="1" ht="10.9" customHeight="1" x14ac:dyDescent="0.2">
      <c r="A13" s="46" t="s">
        <v>46</v>
      </c>
      <c r="B13" s="46" t="s">
        <v>47</v>
      </c>
      <c r="C13" s="46" t="s">
        <v>124</v>
      </c>
      <c r="D13" s="46" t="s">
        <v>48</v>
      </c>
      <c r="E13" s="46" t="s">
        <v>49</v>
      </c>
      <c r="F13" s="46" t="s">
        <v>50</v>
      </c>
      <c r="G13" s="46" t="s">
        <v>51</v>
      </c>
      <c r="H13" s="46" t="s">
        <v>52</v>
      </c>
      <c r="I13" s="46" t="s">
        <v>53</v>
      </c>
      <c r="J13" s="46" t="s">
        <v>54</v>
      </c>
      <c r="K13" s="46" t="s">
        <v>55</v>
      </c>
      <c r="L13" s="46" t="s">
        <v>56</v>
      </c>
      <c r="M13" s="46" t="s">
        <v>57</v>
      </c>
      <c r="N13" s="46" t="s">
        <v>58</v>
      </c>
      <c r="O13" s="46" t="s">
        <v>59</v>
      </c>
      <c r="P13" s="46" t="s">
        <v>60</v>
      </c>
      <c r="Q13" s="46" t="s">
        <v>61</v>
      </c>
      <c r="R13" s="46" t="s">
        <v>62</v>
      </c>
      <c r="S13" s="46" t="s">
        <v>63</v>
      </c>
      <c r="T13" s="46" t="s">
        <v>64</v>
      </c>
      <c r="U13" s="46" t="s">
        <v>65</v>
      </c>
      <c r="V13" s="46" t="s">
        <v>66</v>
      </c>
      <c r="W13" s="46" t="s">
        <v>67</v>
      </c>
      <c r="X13" s="46" t="s">
        <v>68</v>
      </c>
      <c r="Y13" s="46" t="s">
        <v>69</v>
      </c>
      <c r="Z13" s="46" t="s">
        <v>70</v>
      </c>
      <c r="AA13" s="46" t="s">
        <v>71</v>
      </c>
      <c r="AB13" s="46" t="s">
        <v>72</v>
      </c>
      <c r="AC13" s="46" t="s">
        <v>73</v>
      </c>
      <c r="AD13" s="46" t="s">
        <v>74</v>
      </c>
      <c r="AE13" s="46" t="s">
        <v>75</v>
      </c>
      <c r="AF13" s="46" t="s">
        <v>76</v>
      </c>
      <c r="AG13" s="46" t="s">
        <v>77</v>
      </c>
      <c r="AH13" s="46" t="s">
        <v>78</v>
      </c>
      <c r="AI13" s="46" t="s">
        <v>79</v>
      </c>
      <c r="AJ13" s="46" t="s">
        <v>80</v>
      </c>
      <c r="AK13" s="46" t="s">
        <v>81</v>
      </c>
      <c r="AL13" s="46" t="s">
        <v>82</v>
      </c>
      <c r="AM13" s="46" t="s">
        <v>83</v>
      </c>
      <c r="AN13" s="46" t="s">
        <v>84</v>
      </c>
    </row>
    <row r="14" spans="1:40" s="7" customFormat="1" ht="16.899999999999999" customHeight="1" x14ac:dyDescent="0.15">
      <c r="A14" s="47" t="s">
        <v>85</v>
      </c>
      <c r="B14" s="47"/>
      <c r="C14" s="14"/>
      <c r="D14" s="15" t="s">
        <v>86</v>
      </c>
      <c r="E14" s="15" t="s">
        <v>86</v>
      </c>
      <c r="F14" s="15" t="s">
        <v>86</v>
      </c>
      <c r="G14" s="15" t="s">
        <v>86</v>
      </c>
      <c r="H14" s="15" t="s">
        <v>86</v>
      </c>
      <c r="I14" s="15" t="s">
        <v>86</v>
      </c>
      <c r="J14" s="15" t="s">
        <v>86</v>
      </c>
      <c r="K14" s="15" t="s">
        <v>86</v>
      </c>
      <c r="L14" s="15" t="s">
        <v>86</v>
      </c>
      <c r="M14" s="15" t="s">
        <v>86</v>
      </c>
      <c r="N14" s="15" t="s">
        <v>86</v>
      </c>
      <c r="O14" s="15" t="s">
        <v>86</v>
      </c>
      <c r="P14" s="15" t="s">
        <v>86</v>
      </c>
      <c r="Q14" s="15" t="s">
        <v>86</v>
      </c>
      <c r="R14" s="15" t="s">
        <v>86</v>
      </c>
      <c r="S14" s="16">
        <f t="shared" ref="S14:AN14" si="0">S15+S22+S23+S25</f>
        <v>26918.621880000002</v>
      </c>
      <c r="T14" s="16">
        <f t="shared" si="0"/>
        <v>2264.5288</v>
      </c>
      <c r="U14" s="16">
        <f t="shared" si="0"/>
        <v>24654.093080000002</v>
      </c>
      <c r="V14" s="16">
        <f t="shared" si="0"/>
        <v>-3.3333337038736017E-6</v>
      </c>
      <c r="W14" s="16">
        <f t="shared" si="0"/>
        <v>26918.621881666666</v>
      </c>
      <c r="X14" s="16">
        <f t="shared" si="0"/>
        <v>0</v>
      </c>
      <c r="Y14" s="16">
        <f t="shared" si="0"/>
        <v>1.666666472980675E-6</v>
      </c>
      <c r="Z14" s="16">
        <f t="shared" si="0"/>
        <v>0</v>
      </c>
      <c r="AA14" s="16">
        <f t="shared" si="0"/>
        <v>0</v>
      </c>
      <c r="AB14" s="16">
        <f t="shared" si="0"/>
        <v>0</v>
      </c>
      <c r="AC14" s="16">
        <f t="shared" si="0"/>
        <v>-1.5158245036607412E-13</v>
      </c>
      <c r="AD14" s="16">
        <f t="shared" si="0"/>
        <v>13297.27435</v>
      </c>
      <c r="AE14" s="16">
        <f t="shared" si="0"/>
        <v>0</v>
      </c>
      <c r="AF14" s="16">
        <f t="shared" si="0"/>
        <v>13621.34752666667</v>
      </c>
      <c r="AG14" s="16">
        <f t="shared" si="0"/>
        <v>0</v>
      </c>
      <c r="AH14" s="16">
        <f t="shared" si="0"/>
        <v>0</v>
      </c>
      <c r="AI14" s="16">
        <f t="shared" si="0"/>
        <v>0</v>
      </c>
      <c r="AJ14" s="16">
        <f t="shared" si="0"/>
        <v>0</v>
      </c>
      <c r="AK14" s="16">
        <f t="shared" si="0"/>
        <v>0</v>
      </c>
      <c r="AL14" s="16">
        <f t="shared" si="0"/>
        <v>0</v>
      </c>
      <c r="AM14" s="16">
        <f t="shared" si="0"/>
        <v>0</v>
      </c>
      <c r="AN14" s="16">
        <f t="shared" si="0"/>
        <v>0</v>
      </c>
    </row>
    <row r="15" spans="1:40" s="7" customFormat="1" ht="8.4499999999999993" customHeight="1" x14ac:dyDescent="0.15">
      <c r="A15" s="47" t="s">
        <v>87</v>
      </c>
      <c r="B15" s="47"/>
      <c r="C15" s="14"/>
      <c r="D15" s="15" t="s">
        <v>86</v>
      </c>
      <c r="E15" s="15" t="s">
        <v>86</v>
      </c>
      <c r="F15" s="15" t="s">
        <v>86</v>
      </c>
      <c r="G15" s="15" t="s">
        <v>86</v>
      </c>
      <c r="H15" s="15" t="s">
        <v>86</v>
      </c>
      <c r="I15" s="15" t="s">
        <v>86</v>
      </c>
      <c r="J15" s="15" t="s">
        <v>86</v>
      </c>
      <c r="K15" s="15" t="s">
        <v>86</v>
      </c>
      <c r="L15" s="15" t="s">
        <v>86</v>
      </c>
      <c r="M15" s="15" t="s">
        <v>86</v>
      </c>
      <c r="N15" s="15" t="s">
        <v>86</v>
      </c>
      <c r="O15" s="15" t="s">
        <v>86</v>
      </c>
      <c r="P15" s="15" t="s">
        <v>86</v>
      </c>
      <c r="Q15" s="15" t="s">
        <v>86</v>
      </c>
      <c r="R15" s="15" t="s">
        <v>86</v>
      </c>
      <c r="S15" s="16">
        <f>SUM(S16:S21)</f>
        <v>23923.895880000004</v>
      </c>
      <c r="T15" s="16">
        <f t="shared" ref="T15:AN15" si="1">SUM(T16:T21)</f>
        <v>1965.0562</v>
      </c>
      <c r="U15" s="16">
        <f t="shared" si="1"/>
        <v>21958.839680000001</v>
      </c>
      <c r="V15" s="16">
        <f t="shared" si="1"/>
        <v>-3.3333337038736017E-6</v>
      </c>
      <c r="W15" s="16">
        <f t="shared" si="1"/>
        <v>23923.895881666667</v>
      </c>
      <c r="X15" s="16">
        <f t="shared" si="1"/>
        <v>0</v>
      </c>
      <c r="Y15" s="16">
        <f t="shared" si="1"/>
        <v>1.666666472980675E-6</v>
      </c>
      <c r="Z15" s="16">
        <f t="shared" si="1"/>
        <v>0</v>
      </c>
      <c r="AA15" s="16">
        <f t="shared" si="1"/>
        <v>0</v>
      </c>
      <c r="AB15" s="16">
        <f t="shared" si="1"/>
        <v>0</v>
      </c>
      <c r="AC15" s="16">
        <f t="shared" si="1"/>
        <v>-1.5158245036607412E-13</v>
      </c>
      <c r="AD15" s="16">
        <f t="shared" si="1"/>
        <v>11699.65235</v>
      </c>
      <c r="AE15" s="16">
        <f t="shared" si="1"/>
        <v>0</v>
      </c>
      <c r="AF15" s="16">
        <f t="shared" si="1"/>
        <v>12224.243526666671</v>
      </c>
      <c r="AG15" s="16">
        <f t="shared" si="1"/>
        <v>0</v>
      </c>
      <c r="AH15" s="16">
        <f t="shared" si="1"/>
        <v>0</v>
      </c>
      <c r="AI15" s="16">
        <f t="shared" si="1"/>
        <v>0</v>
      </c>
      <c r="AJ15" s="16">
        <f t="shared" si="1"/>
        <v>0</v>
      </c>
      <c r="AK15" s="16">
        <f t="shared" si="1"/>
        <v>0</v>
      </c>
      <c r="AL15" s="16">
        <f t="shared" si="1"/>
        <v>0</v>
      </c>
      <c r="AM15" s="16">
        <f t="shared" si="1"/>
        <v>0</v>
      </c>
      <c r="AN15" s="16">
        <f t="shared" si="1"/>
        <v>0</v>
      </c>
    </row>
    <row r="16" spans="1:40" s="7" customFormat="1" ht="20.25" customHeight="1" x14ac:dyDescent="0.15">
      <c r="A16" s="14" t="s">
        <v>127</v>
      </c>
      <c r="B16" s="13" t="s">
        <v>128</v>
      </c>
      <c r="C16" s="14" t="s">
        <v>129</v>
      </c>
      <c r="D16" s="15" t="s">
        <v>130</v>
      </c>
      <c r="E16" s="15" t="s">
        <v>34</v>
      </c>
      <c r="F16" s="48" t="s">
        <v>131</v>
      </c>
      <c r="G16" s="15" t="s">
        <v>132</v>
      </c>
      <c r="H16" s="15" t="s">
        <v>86</v>
      </c>
      <c r="I16" s="15">
        <v>105</v>
      </c>
      <c r="J16" s="15" t="s">
        <v>133</v>
      </c>
      <c r="K16" s="15">
        <v>3.39</v>
      </c>
      <c r="L16" s="15" t="s">
        <v>86</v>
      </c>
      <c r="M16" s="15" t="s">
        <v>86</v>
      </c>
      <c r="N16" s="15" t="s">
        <v>86</v>
      </c>
      <c r="O16" s="15" t="s">
        <v>86</v>
      </c>
      <c r="P16" s="15" t="s">
        <v>86</v>
      </c>
      <c r="Q16" s="15">
        <v>2025</v>
      </c>
      <c r="R16" s="15">
        <v>2025</v>
      </c>
      <c r="S16" s="15">
        <v>7099.8126000000002</v>
      </c>
      <c r="T16" s="15">
        <v>709.98130000000003</v>
      </c>
      <c r="U16" s="15">
        <v>6389.8312999999998</v>
      </c>
      <c r="V16" s="16">
        <f>S16-W16-X16-Y16-Z16-AA16-AB16</f>
        <v>0</v>
      </c>
      <c r="W16" s="16">
        <v>7099.8126000000002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f>S16-V16-W16-X16-Y16-Z16-AA16-AB16</f>
        <v>0</v>
      </c>
      <c r="AD16" s="16"/>
      <c r="AE16" s="16"/>
      <c r="AF16" s="16">
        <v>7099.8126000000002</v>
      </c>
      <c r="AG16" s="16"/>
      <c r="AH16" s="16"/>
      <c r="AI16" s="16"/>
      <c r="AJ16" s="16"/>
      <c r="AK16" s="16"/>
      <c r="AL16" s="16"/>
      <c r="AM16" s="16"/>
      <c r="AN16" s="16"/>
    </row>
    <row r="17" spans="1:40" s="7" customFormat="1" ht="20.25" customHeight="1" x14ac:dyDescent="0.15">
      <c r="A17" s="14" t="s">
        <v>134</v>
      </c>
      <c r="B17" s="13" t="s">
        <v>135</v>
      </c>
      <c r="C17" s="14" t="s">
        <v>136</v>
      </c>
      <c r="D17" s="15" t="s">
        <v>137</v>
      </c>
      <c r="E17" s="15" t="s">
        <v>34</v>
      </c>
      <c r="F17" s="48" t="s">
        <v>138</v>
      </c>
      <c r="G17" s="15" t="s">
        <v>132</v>
      </c>
      <c r="H17" s="15" t="s">
        <v>86</v>
      </c>
      <c r="I17" s="15">
        <v>105</v>
      </c>
      <c r="J17" s="15" t="s">
        <v>133</v>
      </c>
      <c r="K17" s="15">
        <v>1.5</v>
      </c>
      <c r="L17" s="15" t="s">
        <v>86</v>
      </c>
      <c r="M17" s="15" t="s">
        <v>86</v>
      </c>
      <c r="N17" s="15" t="s">
        <v>86</v>
      </c>
      <c r="O17" s="15" t="s">
        <v>86</v>
      </c>
      <c r="P17" s="15" t="s">
        <v>86</v>
      </c>
      <c r="Q17" s="15">
        <v>2025</v>
      </c>
      <c r="R17" s="15">
        <v>2025</v>
      </c>
      <c r="S17" s="15">
        <v>2655.6231200000002</v>
      </c>
      <c r="T17" s="15">
        <v>265.56229999999999</v>
      </c>
      <c r="U17" s="15">
        <v>2390.0608200000001</v>
      </c>
      <c r="V17" s="16">
        <f t="shared" ref="V17:V21" si="2">S17-W17-X17-Y17-Z17-AA17-AB17</f>
        <v>4.5474735088646412E-13</v>
      </c>
      <c r="W17" s="16">
        <v>2655.6231199999997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f t="shared" ref="AC17:AC21" si="3">S17-V17-W17-X17-Y17-Z17-AA17-AB17</f>
        <v>0</v>
      </c>
      <c r="AD17" s="16"/>
      <c r="AE17" s="16"/>
      <c r="AF17" s="16">
        <v>2655.6231166666698</v>
      </c>
      <c r="AG17" s="16"/>
      <c r="AH17" s="16"/>
      <c r="AI17" s="16"/>
      <c r="AJ17" s="16"/>
      <c r="AK17" s="16"/>
      <c r="AL17" s="16"/>
      <c r="AM17" s="16"/>
      <c r="AN17" s="16"/>
    </row>
    <row r="18" spans="1:40" s="7" customFormat="1" ht="20.25" customHeight="1" x14ac:dyDescent="0.15">
      <c r="A18" s="14" t="s">
        <v>139</v>
      </c>
      <c r="B18" s="13" t="s">
        <v>140</v>
      </c>
      <c r="C18" s="14" t="s">
        <v>141</v>
      </c>
      <c r="D18" s="15" t="s">
        <v>142</v>
      </c>
      <c r="E18" s="15" t="s">
        <v>34</v>
      </c>
      <c r="F18" s="48" t="s">
        <v>143</v>
      </c>
      <c r="G18" s="15" t="s">
        <v>132</v>
      </c>
      <c r="H18" s="15" t="s">
        <v>86</v>
      </c>
      <c r="I18" s="15">
        <v>130</v>
      </c>
      <c r="J18" s="15" t="s">
        <v>133</v>
      </c>
      <c r="K18" s="15">
        <v>1.175</v>
      </c>
      <c r="L18" s="15" t="s">
        <v>86</v>
      </c>
      <c r="M18" s="15" t="s">
        <v>86</v>
      </c>
      <c r="N18" s="15" t="s">
        <v>86</v>
      </c>
      <c r="O18" s="15" t="s">
        <v>86</v>
      </c>
      <c r="P18" s="15" t="s">
        <v>86</v>
      </c>
      <c r="Q18" s="15">
        <v>2025</v>
      </c>
      <c r="R18" s="15">
        <v>2025</v>
      </c>
      <c r="S18" s="15">
        <v>2460.8494999999998</v>
      </c>
      <c r="T18" s="15">
        <v>246.08500000000001</v>
      </c>
      <c r="U18" s="15">
        <v>2214.7645000000002</v>
      </c>
      <c r="V18" s="16">
        <f t="shared" si="2"/>
        <v>-4.5474735088646412E-13</v>
      </c>
      <c r="W18" s="16">
        <v>2460.8495000000003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f t="shared" si="3"/>
        <v>0</v>
      </c>
      <c r="AD18" s="16"/>
      <c r="AE18" s="16"/>
      <c r="AF18" s="16">
        <v>2460.8494999999998</v>
      </c>
      <c r="AG18" s="16"/>
      <c r="AH18" s="16"/>
      <c r="AI18" s="16"/>
      <c r="AJ18" s="16"/>
      <c r="AK18" s="16"/>
      <c r="AL18" s="16"/>
      <c r="AM18" s="16"/>
      <c r="AN18" s="16"/>
    </row>
    <row r="19" spans="1:40" s="7" customFormat="1" ht="20.25" customHeight="1" x14ac:dyDescent="0.15">
      <c r="A19" s="49" t="s">
        <v>144</v>
      </c>
      <c r="B19" s="13" t="s">
        <v>145</v>
      </c>
      <c r="C19" s="14" t="s">
        <v>146</v>
      </c>
      <c r="D19" s="15" t="s">
        <v>147</v>
      </c>
      <c r="E19" s="15" t="s">
        <v>34</v>
      </c>
      <c r="F19" s="48" t="s">
        <v>148</v>
      </c>
      <c r="G19" s="15">
        <v>50</v>
      </c>
      <c r="H19" s="15" t="s">
        <v>86</v>
      </c>
      <c r="I19" s="15">
        <v>0.157</v>
      </c>
      <c r="J19" s="15" t="s">
        <v>133</v>
      </c>
      <c r="K19" s="15">
        <v>1.7999999999999999E-2</v>
      </c>
      <c r="L19" s="15" t="s">
        <v>86</v>
      </c>
      <c r="M19" s="15" t="s">
        <v>86</v>
      </c>
      <c r="N19" s="15" t="s">
        <v>86</v>
      </c>
      <c r="O19" s="15" t="s">
        <v>86</v>
      </c>
      <c r="P19" s="15" t="s">
        <v>86</v>
      </c>
      <c r="Q19" s="15">
        <v>2025</v>
      </c>
      <c r="R19" s="15">
        <v>2025</v>
      </c>
      <c r="S19" s="15">
        <v>4273.3343299999997</v>
      </c>
      <c r="T19" s="15">
        <v>0</v>
      </c>
      <c r="U19" s="15">
        <v>4273.3343299999997</v>
      </c>
      <c r="V19" s="16">
        <f t="shared" si="2"/>
        <v>-1.5158245036607412E-13</v>
      </c>
      <c r="W19" s="16">
        <v>4273.3343283333334</v>
      </c>
      <c r="X19" s="16">
        <v>0</v>
      </c>
      <c r="Y19" s="16">
        <v>1.666666472980675E-6</v>
      </c>
      <c r="Z19" s="16">
        <v>0</v>
      </c>
      <c r="AA19" s="16">
        <v>0</v>
      </c>
      <c r="AB19" s="16">
        <v>0</v>
      </c>
      <c r="AC19" s="16">
        <f t="shared" si="3"/>
        <v>-1.5158245036607412E-13</v>
      </c>
      <c r="AD19" s="16">
        <v>4271.6676699999998</v>
      </c>
      <c r="AE19" s="16"/>
      <c r="AF19" s="16">
        <v>1.66666</v>
      </c>
      <c r="AG19" s="16"/>
      <c r="AH19" s="16"/>
      <c r="AI19" s="16"/>
      <c r="AJ19" s="16"/>
      <c r="AK19" s="16"/>
      <c r="AL19" s="16"/>
      <c r="AM19" s="16"/>
      <c r="AN19" s="16"/>
    </row>
    <row r="20" spans="1:40" s="7" customFormat="1" ht="20.25" customHeight="1" x14ac:dyDescent="0.15">
      <c r="A20" s="14" t="s">
        <v>149</v>
      </c>
      <c r="B20" s="13" t="s">
        <v>150</v>
      </c>
      <c r="C20" s="14" t="s">
        <v>151</v>
      </c>
      <c r="D20" s="15" t="s">
        <v>152</v>
      </c>
      <c r="E20" s="15" t="s">
        <v>34</v>
      </c>
      <c r="F20" s="48" t="s">
        <v>153</v>
      </c>
      <c r="G20" s="15">
        <v>50</v>
      </c>
      <c r="H20" s="15" t="s">
        <v>86</v>
      </c>
      <c r="I20" s="15">
        <v>0.112</v>
      </c>
      <c r="J20" s="15" t="s">
        <v>133</v>
      </c>
      <c r="K20" s="15">
        <v>1.3074000000000001E-2</v>
      </c>
      <c r="L20" s="15" t="s">
        <v>86</v>
      </c>
      <c r="M20" s="15" t="s">
        <v>86</v>
      </c>
      <c r="N20" s="15" t="s">
        <v>86</v>
      </c>
      <c r="O20" s="15" t="s">
        <v>86</v>
      </c>
      <c r="P20" s="15" t="s">
        <v>86</v>
      </c>
      <c r="Q20" s="15">
        <v>2025</v>
      </c>
      <c r="R20" s="15">
        <v>2025</v>
      </c>
      <c r="S20" s="15">
        <v>5339.9363300000005</v>
      </c>
      <c r="T20" s="15">
        <v>533.99360000000001</v>
      </c>
      <c r="U20" s="15">
        <v>4805.9427299999998</v>
      </c>
      <c r="V20" s="16">
        <f t="shared" si="2"/>
        <v>-3.3333335522911511E-6</v>
      </c>
      <c r="W20" s="16">
        <v>5339.936333333334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f t="shared" si="3"/>
        <v>0</v>
      </c>
      <c r="AD20" s="16">
        <v>5336.1446800000003</v>
      </c>
      <c r="AE20" s="16"/>
      <c r="AF20" s="16">
        <v>3.7916500000000002</v>
      </c>
      <c r="AG20" s="16"/>
      <c r="AH20" s="16"/>
      <c r="AI20" s="16"/>
      <c r="AJ20" s="16"/>
      <c r="AK20" s="16"/>
      <c r="AL20" s="16"/>
      <c r="AM20" s="16"/>
      <c r="AN20" s="16"/>
    </row>
    <row r="21" spans="1:40" s="7" customFormat="1" ht="20.25" customHeight="1" x14ac:dyDescent="0.15">
      <c r="A21" s="49" t="s">
        <v>154</v>
      </c>
      <c r="B21" s="13" t="s">
        <v>155</v>
      </c>
      <c r="C21" s="14" t="s">
        <v>156</v>
      </c>
      <c r="D21" s="15" t="s">
        <v>157</v>
      </c>
      <c r="E21" s="15" t="s">
        <v>34</v>
      </c>
      <c r="F21" s="48" t="s">
        <v>158</v>
      </c>
      <c r="G21" s="15">
        <v>50</v>
      </c>
      <c r="H21" s="15" t="s">
        <v>86</v>
      </c>
      <c r="I21" s="15">
        <v>0.15</v>
      </c>
      <c r="J21" s="15" t="s">
        <v>133</v>
      </c>
      <c r="K21" s="15">
        <v>9.0999999999999998E-2</v>
      </c>
      <c r="L21" s="15" t="s">
        <v>86</v>
      </c>
      <c r="M21" s="15" t="s">
        <v>86</v>
      </c>
      <c r="N21" s="15" t="s">
        <v>86</v>
      </c>
      <c r="O21" s="15" t="s">
        <v>86</v>
      </c>
      <c r="P21" s="15" t="s">
        <v>86</v>
      </c>
      <c r="Q21" s="15">
        <v>2025</v>
      </c>
      <c r="R21" s="15">
        <v>2025</v>
      </c>
      <c r="S21" s="15">
        <v>2094.34</v>
      </c>
      <c r="T21" s="15">
        <v>209.434</v>
      </c>
      <c r="U21" s="15">
        <v>1884.9059999999999</v>
      </c>
      <c r="V21" s="16">
        <f t="shared" si="2"/>
        <v>0</v>
      </c>
      <c r="W21" s="16">
        <v>2094.34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f t="shared" si="3"/>
        <v>0</v>
      </c>
      <c r="AD21" s="16">
        <v>2091.84</v>
      </c>
      <c r="AE21" s="16"/>
      <c r="AF21" s="16">
        <v>2.5</v>
      </c>
      <c r="AG21" s="16"/>
      <c r="AH21" s="16"/>
      <c r="AI21" s="16"/>
      <c r="AJ21" s="16"/>
      <c r="AK21" s="16"/>
      <c r="AL21" s="16"/>
      <c r="AM21" s="16"/>
      <c r="AN21" s="16"/>
    </row>
    <row r="22" spans="1:40" s="7" customFormat="1" ht="18" customHeight="1" x14ac:dyDescent="0.15">
      <c r="A22" s="47" t="s">
        <v>88</v>
      </c>
      <c r="B22" s="47"/>
      <c r="C22" s="14"/>
      <c r="D22" s="15" t="s">
        <v>86</v>
      </c>
      <c r="E22" s="15" t="s">
        <v>86</v>
      </c>
      <c r="F22" s="15" t="s">
        <v>86</v>
      </c>
      <c r="G22" s="15" t="s">
        <v>86</v>
      </c>
      <c r="H22" s="15" t="s">
        <v>86</v>
      </c>
      <c r="I22" s="15" t="s">
        <v>86</v>
      </c>
      <c r="J22" s="15" t="s">
        <v>86</v>
      </c>
      <c r="K22" s="15" t="s">
        <v>86</v>
      </c>
      <c r="L22" s="15" t="s">
        <v>86</v>
      </c>
      <c r="M22" s="15" t="s">
        <v>86</v>
      </c>
      <c r="N22" s="15" t="s">
        <v>86</v>
      </c>
      <c r="O22" s="15" t="s">
        <v>86</v>
      </c>
      <c r="P22" s="15" t="s">
        <v>86</v>
      </c>
      <c r="Q22" s="15" t="s">
        <v>86</v>
      </c>
      <c r="R22" s="15" t="s">
        <v>86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</row>
    <row r="23" spans="1:40" s="7" customFormat="1" ht="13.9" customHeight="1" x14ac:dyDescent="0.15">
      <c r="A23" s="47" t="s">
        <v>89</v>
      </c>
      <c r="B23" s="47"/>
      <c r="C23" s="14"/>
      <c r="D23" s="15" t="s">
        <v>86</v>
      </c>
      <c r="E23" s="15" t="s">
        <v>86</v>
      </c>
      <c r="F23" s="15" t="s">
        <v>86</v>
      </c>
      <c r="G23" s="15" t="s">
        <v>86</v>
      </c>
      <c r="H23" s="15" t="s">
        <v>86</v>
      </c>
      <c r="I23" s="15" t="s">
        <v>86</v>
      </c>
      <c r="J23" s="15" t="s">
        <v>86</v>
      </c>
      <c r="K23" s="15" t="s">
        <v>86</v>
      </c>
      <c r="L23" s="15" t="s">
        <v>86</v>
      </c>
      <c r="M23" s="15" t="s">
        <v>86</v>
      </c>
      <c r="N23" s="15" t="s">
        <v>86</v>
      </c>
      <c r="O23" s="15" t="s">
        <v>86</v>
      </c>
      <c r="P23" s="15" t="s">
        <v>86</v>
      </c>
      <c r="Q23" s="15" t="s">
        <v>86</v>
      </c>
      <c r="R23" s="15" t="s">
        <v>86</v>
      </c>
      <c r="S23" s="16">
        <f t="shared" ref="S23:AN23" si="4">S24</f>
        <v>2994.7260000000001</v>
      </c>
      <c r="T23" s="16">
        <f t="shared" si="4"/>
        <v>299.4726</v>
      </c>
      <c r="U23" s="16">
        <f t="shared" si="4"/>
        <v>2695.2534000000001</v>
      </c>
      <c r="V23" s="16">
        <f t="shared" si="4"/>
        <v>0</v>
      </c>
      <c r="W23" s="16">
        <f t="shared" si="4"/>
        <v>2994.7260000000001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1597.6220000000001</v>
      </c>
      <c r="AE23" s="16">
        <f t="shared" si="4"/>
        <v>0</v>
      </c>
      <c r="AF23" s="16">
        <f t="shared" si="4"/>
        <v>1397.104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</row>
    <row r="24" spans="1:40" s="7" customFormat="1" ht="12.75" customHeight="1" x14ac:dyDescent="0.15">
      <c r="A24" s="14" t="s">
        <v>90</v>
      </c>
      <c r="B24" s="13" t="s">
        <v>159</v>
      </c>
      <c r="C24" s="14" t="s">
        <v>160</v>
      </c>
      <c r="D24" s="15" t="s">
        <v>161</v>
      </c>
      <c r="E24" s="15" t="s">
        <v>34</v>
      </c>
      <c r="F24" s="48" t="s">
        <v>162</v>
      </c>
      <c r="G24" s="50">
        <v>150</v>
      </c>
      <c r="H24" s="50" t="s">
        <v>86</v>
      </c>
      <c r="I24" s="50">
        <v>0.2</v>
      </c>
      <c r="J24" s="50" t="s">
        <v>133</v>
      </c>
      <c r="K24" s="50">
        <v>0.8</v>
      </c>
      <c r="L24" s="50" t="s">
        <v>86</v>
      </c>
      <c r="M24" s="50" t="s">
        <v>86</v>
      </c>
      <c r="N24" s="50" t="s">
        <v>86</v>
      </c>
      <c r="O24" s="50" t="s">
        <v>86</v>
      </c>
      <c r="P24" s="50" t="s">
        <v>86</v>
      </c>
      <c r="Q24" s="15">
        <v>2025</v>
      </c>
      <c r="R24" s="15">
        <v>2025</v>
      </c>
      <c r="S24" s="15">
        <v>2994.7260000000001</v>
      </c>
      <c r="T24" s="15">
        <v>299.4726</v>
      </c>
      <c r="U24" s="15">
        <v>2695.2534000000001</v>
      </c>
      <c r="V24" s="16">
        <f t="shared" ref="V24" si="5">S24-W24-X24-Y24-Z24-AA24-AB24</f>
        <v>0</v>
      </c>
      <c r="W24" s="16">
        <v>2994.7260000000001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f t="shared" ref="AC24" si="6">S24-V24-W24-X24-Y24-Z24-AA24-AB24</f>
        <v>0</v>
      </c>
      <c r="AD24" s="16">
        <v>1597.6220000000001</v>
      </c>
      <c r="AE24" s="16"/>
      <c r="AF24" s="16">
        <v>1397.104</v>
      </c>
      <c r="AG24" s="16"/>
      <c r="AH24" s="16"/>
      <c r="AI24" s="16"/>
      <c r="AJ24" s="16"/>
      <c r="AK24" s="16"/>
      <c r="AL24" s="16"/>
      <c r="AM24" s="16"/>
      <c r="AN24" s="16"/>
    </row>
    <row r="25" spans="1:40" s="7" customFormat="1" ht="21.6" customHeight="1" x14ac:dyDescent="0.15">
      <c r="A25" s="47" t="s">
        <v>91</v>
      </c>
      <c r="B25" s="47"/>
      <c r="C25" s="14"/>
      <c r="D25" s="15" t="s">
        <v>86</v>
      </c>
      <c r="E25" s="15" t="s">
        <v>86</v>
      </c>
      <c r="F25" s="15" t="s">
        <v>86</v>
      </c>
      <c r="G25" s="15" t="s">
        <v>86</v>
      </c>
      <c r="H25" s="15" t="s">
        <v>86</v>
      </c>
      <c r="I25" s="15" t="s">
        <v>86</v>
      </c>
      <c r="J25" s="15" t="s">
        <v>86</v>
      </c>
      <c r="K25" s="15" t="s">
        <v>86</v>
      </c>
      <c r="L25" s="15" t="s">
        <v>86</v>
      </c>
      <c r="M25" s="15" t="s">
        <v>86</v>
      </c>
      <c r="N25" s="15" t="s">
        <v>86</v>
      </c>
      <c r="O25" s="15" t="s">
        <v>86</v>
      </c>
      <c r="P25" s="15" t="s">
        <v>86</v>
      </c>
      <c r="Q25" s="15" t="s">
        <v>86</v>
      </c>
      <c r="R25" s="15" t="s">
        <v>86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</row>
    <row r="26" spans="1:40" s="8" customFormat="1" ht="9" customHeight="1" x14ac:dyDescent="0.15">
      <c r="A26" s="51" t="s">
        <v>92</v>
      </c>
      <c r="B26" s="51"/>
      <c r="C26" s="52"/>
      <c r="D26" s="53" t="s">
        <v>86</v>
      </c>
      <c r="E26" s="53" t="s">
        <v>86</v>
      </c>
      <c r="F26" s="53" t="s">
        <v>86</v>
      </c>
      <c r="G26" s="53" t="s">
        <v>86</v>
      </c>
      <c r="H26" s="53" t="s">
        <v>86</v>
      </c>
      <c r="I26" s="53" t="s">
        <v>86</v>
      </c>
      <c r="J26" s="53" t="s">
        <v>86</v>
      </c>
      <c r="K26" s="53" t="s">
        <v>86</v>
      </c>
      <c r="L26" s="53" t="s">
        <v>86</v>
      </c>
      <c r="M26" s="53" t="s">
        <v>86</v>
      </c>
      <c r="N26" s="53" t="s">
        <v>86</v>
      </c>
      <c r="O26" s="53" t="s">
        <v>86</v>
      </c>
      <c r="P26" s="53" t="s">
        <v>86</v>
      </c>
      <c r="Q26" s="53" t="s">
        <v>86</v>
      </c>
      <c r="R26" s="53" t="s">
        <v>86</v>
      </c>
      <c r="S26" s="54">
        <f t="shared" ref="S26:AN26" si="7">S14</f>
        <v>26918.621880000002</v>
      </c>
      <c r="T26" s="54">
        <f t="shared" si="7"/>
        <v>2264.5288</v>
      </c>
      <c r="U26" s="54">
        <f t="shared" si="7"/>
        <v>24654.093080000002</v>
      </c>
      <c r="V26" s="54">
        <f t="shared" si="7"/>
        <v>-3.3333337038736017E-6</v>
      </c>
      <c r="W26" s="54">
        <f t="shared" si="7"/>
        <v>26918.621881666666</v>
      </c>
      <c r="X26" s="54">
        <f t="shared" si="7"/>
        <v>0</v>
      </c>
      <c r="Y26" s="54">
        <f t="shared" si="7"/>
        <v>1.666666472980675E-6</v>
      </c>
      <c r="Z26" s="54">
        <f t="shared" si="7"/>
        <v>0</v>
      </c>
      <c r="AA26" s="54">
        <f t="shared" si="7"/>
        <v>0</v>
      </c>
      <c r="AB26" s="54">
        <f t="shared" si="7"/>
        <v>0</v>
      </c>
      <c r="AC26" s="54">
        <f t="shared" si="7"/>
        <v>-1.5158245036607412E-13</v>
      </c>
      <c r="AD26" s="54">
        <f t="shared" si="7"/>
        <v>13297.27435</v>
      </c>
      <c r="AE26" s="54">
        <f t="shared" si="7"/>
        <v>0</v>
      </c>
      <c r="AF26" s="54">
        <f t="shared" si="7"/>
        <v>13621.34752666667</v>
      </c>
      <c r="AG26" s="54">
        <f t="shared" si="7"/>
        <v>0</v>
      </c>
      <c r="AH26" s="54">
        <f t="shared" si="7"/>
        <v>0</v>
      </c>
      <c r="AI26" s="54">
        <f t="shared" si="7"/>
        <v>0</v>
      </c>
      <c r="AJ26" s="54">
        <f t="shared" si="7"/>
        <v>0</v>
      </c>
      <c r="AK26" s="54">
        <f t="shared" si="7"/>
        <v>0</v>
      </c>
      <c r="AL26" s="54">
        <f t="shared" si="7"/>
        <v>0</v>
      </c>
      <c r="AM26" s="54">
        <f t="shared" si="7"/>
        <v>0</v>
      </c>
      <c r="AN26" s="54">
        <f t="shared" si="7"/>
        <v>0</v>
      </c>
    </row>
    <row r="27" spans="1:40" s="7" customFormat="1" ht="23.45" customHeight="1" x14ac:dyDescent="0.15">
      <c r="A27" s="47" t="s">
        <v>93</v>
      </c>
      <c r="B27" s="47"/>
      <c r="C27" s="14"/>
      <c r="D27" s="15" t="s">
        <v>86</v>
      </c>
      <c r="E27" s="15" t="s">
        <v>86</v>
      </c>
      <c r="F27" s="15" t="s">
        <v>86</v>
      </c>
      <c r="G27" s="15" t="s">
        <v>86</v>
      </c>
      <c r="H27" s="15" t="s">
        <v>86</v>
      </c>
      <c r="I27" s="15" t="s">
        <v>86</v>
      </c>
      <c r="J27" s="15" t="s">
        <v>86</v>
      </c>
      <c r="K27" s="15" t="s">
        <v>86</v>
      </c>
      <c r="L27" s="15" t="s">
        <v>86</v>
      </c>
      <c r="M27" s="15" t="s">
        <v>86</v>
      </c>
      <c r="N27" s="15" t="s">
        <v>86</v>
      </c>
      <c r="O27" s="15" t="s">
        <v>86</v>
      </c>
      <c r="P27" s="15" t="s">
        <v>86</v>
      </c>
      <c r="Q27" s="15" t="s">
        <v>86</v>
      </c>
      <c r="R27" s="15" t="s">
        <v>86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</row>
    <row r="28" spans="1:40" s="8" customFormat="1" ht="9" customHeight="1" x14ac:dyDescent="0.15">
      <c r="A28" s="51" t="s">
        <v>94</v>
      </c>
      <c r="B28" s="51"/>
      <c r="C28" s="52"/>
      <c r="D28" s="53" t="s">
        <v>86</v>
      </c>
      <c r="E28" s="53" t="s">
        <v>86</v>
      </c>
      <c r="F28" s="53" t="s">
        <v>86</v>
      </c>
      <c r="G28" s="53" t="s">
        <v>86</v>
      </c>
      <c r="H28" s="53" t="s">
        <v>86</v>
      </c>
      <c r="I28" s="53" t="s">
        <v>86</v>
      </c>
      <c r="J28" s="53" t="s">
        <v>86</v>
      </c>
      <c r="K28" s="53" t="s">
        <v>86</v>
      </c>
      <c r="L28" s="53" t="s">
        <v>86</v>
      </c>
      <c r="M28" s="53" t="s">
        <v>86</v>
      </c>
      <c r="N28" s="53" t="s">
        <v>86</v>
      </c>
      <c r="O28" s="53" t="s">
        <v>86</v>
      </c>
      <c r="P28" s="53" t="s">
        <v>86</v>
      </c>
      <c r="Q28" s="53" t="s">
        <v>86</v>
      </c>
      <c r="R28" s="53" t="s">
        <v>86</v>
      </c>
      <c r="S28" s="54">
        <f t="shared" ref="S28:AN28" si="8">S27</f>
        <v>0</v>
      </c>
      <c r="T28" s="54">
        <f t="shared" si="8"/>
        <v>0</v>
      </c>
      <c r="U28" s="54">
        <f t="shared" si="8"/>
        <v>0</v>
      </c>
      <c r="V28" s="54">
        <f t="shared" si="8"/>
        <v>0</v>
      </c>
      <c r="W28" s="54">
        <f t="shared" si="8"/>
        <v>0</v>
      </c>
      <c r="X28" s="54">
        <f t="shared" si="8"/>
        <v>0</v>
      </c>
      <c r="Y28" s="54">
        <f t="shared" si="8"/>
        <v>0</v>
      </c>
      <c r="Z28" s="54">
        <f t="shared" si="8"/>
        <v>0</v>
      </c>
      <c r="AA28" s="54">
        <f t="shared" si="8"/>
        <v>0</v>
      </c>
      <c r="AB28" s="54">
        <f t="shared" si="8"/>
        <v>0</v>
      </c>
      <c r="AC28" s="54">
        <f t="shared" si="8"/>
        <v>0</v>
      </c>
      <c r="AD28" s="54">
        <f t="shared" si="8"/>
        <v>0</v>
      </c>
      <c r="AE28" s="54">
        <f t="shared" si="8"/>
        <v>0</v>
      </c>
      <c r="AF28" s="54">
        <f t="shared" si="8"/>
        <v>0</v>
      </c>
      <c r="AG28" s="54">
        <f t="shared" si="8"/>
        <v>0</v>
      </c>
      <c r="AH28" s="54">
        <f t="shared" si="8"/>
        <v>0</v>
      </c>
      <c r="AI28" s="54">
        <f t="shared" si="8"/>
        <v>0</v>
      </c>
      <c r="AJ28" s="54">
        <f t="shared" si="8"/>
        <v>0</v>
      </c>
      <c r="AK28" s="54">
        <f t="shared" si="8"/>
        <v>0</v>
      </c>
      <c r="AL28" s="54">
        <f t="shared" si="8"/>
        <v>0</v>
      </c>
      <c r="AM28" s="54">
        <f t="shared" si="8"/>
        <v>0</v>
      </c>
      <c r="AN28" s="54">
        <f t="shared" si="8"/>
        <v>0</v>
      </c>
    </row>
    <row r="29" spans="1:40" s="9" customFormat="1" ht="28.15" customHeight="1" x14ac:dyDescent="0.15">
      <c r="A29" s="47" t="s">
        <v>95</v>
      </c>
      <c r="B29" s="47"/>
      <c r="C29" s="14"/>
      <c r="D29" s="15" t="s">
        <v>86</v>
      </c>
      <c r="E29" s="15" t="s">
        <v>86</v>
      </c>
      <c r="F29" s="15" t="s">
        <v>86</v>
      </c>
      <c r="G29" s="15" t="s">
        <v>86</v>
      </c>
      <c r="H29" s="15" t="s">
        <v>86</v>
      </c>
      <c r="I29" s="15" t="s">
        <v>86</v>
      </c>
      <c r="J29" s="15" t="s">
        <v>86</v>
      </c>
      <c r="K29" s="15" t="s">
        <v>86</v>
      </c>
      <c r="L29" s="15" t="s">
        <v>86</v>
      </c>
      <c r="M29" s="15" t="s">
        <v>86</v>
      </c>
      <c r="N29" s="15" t="s">
        <v>86</v>
      </c>
      <c r="O29" s="15" t="s">
        <v>86</v>
      </c>
      <c r="P29" s="15" t="s">
        <v>86</v>
      </c>
      <c r="Q29" s="15" t="s">
        <v>86</v>
      </c>
      <c r="R29" s="15" t="s">
        <v>86</v>
      </c>
      <c r="S29" s="16">
        <f t="shared" ref="S29:AN29" si="9">S30+S33</f>
        <v>11612631.856340664</v>
      </c>
      <c r="T29" s="16">
        <f t="shared" si="9"/>
        <v>119427.67234</v>
      </c>
      <c r="U29" s="16">
        <f t="shared" si="9"/>
        <v>9709206.627550669</v>
      </c>
      <c r="V29" s="16">
        <f t="shared" si="9"/>
        <v>3964402.279116</v>
      </c>
      <c r="W29" s="16">
        <f t="shared" si="9"/>
        <v>887162.23471166671</v>
      </c>
      <c r="X29" s="16">
        <f t="shared" si="9"/>
        <v>647730.11320533336</v>
      </c>
      <c r="Y29" s="16">
        <f t="shared" si="9"/>
        <v>781655.11018600001</v>
      </c>
      <c r="Z29" s="16">
        <f t="shared" si="9"/>
        <v>1074055.3370499834</v>
      </c>
      <c r="AA29" s="16">
        <f t="shared" si="9"/>
        <v>634673.86634999991</v>
      </c>
      <c r="AB29" s="16">
        <f t="shared" si="9"/>
        <v>947963.11668999994</v>
      </c>
      <c r="AC29" s="16">
        <f t="shared" si="9"/>
        <v>2674989.7990316832</v>
      </c>
      <c r="AD29" s="16">
        <f t="shared" si="9"/>
        <v>4180607.577151651</v>
      </c>
      <c r="AE29" s="16">
        <f t="shared" si="9"/>
        <v>0</v>
      </c>
      <c r="AF29" s="16">
        <f t="shared" si="9"/>
        <v>0</v>
      </c>
      <c r="AG29" s="16">
        <f t="shared" si="9"/>
        <v>0</v>
      </c>
      <c r="AH29" s="16">
        <f t="shared" si="9"/>
        <v>0</v>
      </c>
      <c r="AI29" s="16">
        <f t="shared" si="9"/>
        <v>0</v>
      </c>
      <c r="AJ29" s="16">
        <f t="shared" si="9"/>
        <v>0</v>
      </c>
      <c r="AK29" s="16">
        <f t="shared" si="9"/>
        <v>0</v>
      </c>
      <c r="AL29" s="16">
        <f t="shared" si="9"/>
        <v>786371.32695800008</v>
      </c>
      <c r="AM29" s="16">
        <f t="shared" si="9"/>
        <v>0</v>
      </c>
      <c r="AN29" s="16">
        <f t="shared" si="9"/>
        <v>6260.8740833333304</v>
      </c>
    </row>
    <row r="30" spans="1:40" s="7" customFormat="1" ht="15" customHeight="1" x14ac:dyDescent="0.15">
      <c r="A30" s="47" t="s">
        <v>96</v>
      </c>
      <c r="B30" s="47"/>
      <c r="C30" s="14"/>
      <c r="D30" s="15" t="s">
        <v>86</v>
      </c>
      <c r="E30" s="15" t="s">
        <v>86</v>
      </c>
      <c r="F30" s="15" t="s">
        <v>86</v>
      </c>
      <c r="G30" s="15" t="s">
        <v>86</v>
      </c>
      <c r="H30" s="15" t="s">
        <v>86</v>
      </c>
      <c r="I30" s="15" t="s">
        <v>86</v>
      </c>
      <c r="J30" s="15" t="s">
        <v>86</v>
      </c>
      <c r="K30" s="15" t="s">
        <v>86</v>
      </c>
      <c r="L30" s="15" t="s">
        <v>86</v>
      </c>
      <c r="M30" s="15" t="s">
        <v>86</v>
      </c>
      <c r="N30" s="15" t="s">
        <v>86</v>
      </c>
      <c r="O30" s="15" t="s">
        <v>86</v>
      </c>
      <c r="P30" s="15" t="s">
        <v>86</v>
      </c>
      <c r="Q30" s="15" t="s">
        <v>86</v>
      </c>
      <c r="R30" s="15" t="s">
        <v>86</v>
      </c>
      <c r="S30" s="16">
        <f>SUM(S31:S32)</f>
        <v>332672.08398</v>
      </c>
      <c r="T30" s="16">
        <f>SUM(T31:T32)</f>
        <v>6939.1525399999991</v>
      </c>
      <c r="U30" s="16">
        <f t="shared" ref="U30:AN30" si="10">SUM(U31:U32)</f>
        <v>323827.04391000001</v>
      </c>
      <c r="V30" s="16">
        <f t="shared" si="10"/>
        <v>106080.81986999998</v>
      </c>
      <c r="W30" s="16">
        <f t="shared" si="10"/>
        <v>-8427.2504833333332</v>
      </c>
      <c r="X30" s="16">
        <f t="shared" si="10"/>
        <v>35389.909838</v>
      </c>
      <c r="Y30" s="16">
        <f t="shared" si="10"/>
        <v>42709.790662000007</v>
      </c>
      <c r="Z30" s="16">
        <f t="shared" si="10"/>
        <v>39049.850850000003</v>
      </c>
      <c r="AA30" s="16">
        <f t="shared" si="10"/>
        <v>39049.85</v>
      </c>
      <c r="AB30" s="16">
        <f t="shared" si="10"/>
        <v>39433.184179999997</v>
      </c>
      <c r="AC30" s="16">
        <f t="shared" si="10"/>
        <v>39385.929063333358</v>
      </c>
      <c r="AD30" s="16">
        <f t="shared" si="10"/>
        <v>187205.33504666699</v>
      </c>
      <c r="AE30" s="16">
        <f t="shared" si="10"/>
        <v>0</v>
      </c>
      <c r="AF30" s="16">
        <f t="shared" si="10"/>
        <v>0</v>
      </c>
      <c r="AG30" s="16">
        <f t="shared" si="10"/>
        <v>0</v>
      </c>
      <c r="AH30" s="16">
        <f t="shared" si="10"/>
        <v>0</v>
      </c>
      <c r="AI30" s="16">
        <f t="shared" si="10"/>
        <v>0</v>
      </c>
      <c r="AJ30" s="16">
        <f t="shared" si="10"/>
        <v>0</v>
      </c>
      <c r="AK30" s="16">
        <f t="shared" si="10"/>
        <v>0</v>
      </c>
      <c r="AL30" s="16">
        <f t="shared" si="10"/>
        <v>0</v>
      </c>
      <c r="AM30" s="16">
        <f t="shared" si="10"/>
        <v>0</v>
      </c>
      <c r="AN30" s="16">
        <f t="shared" si="10"/>
        <v>0</v>
      </c>
    </row>
    <row r="31" spans="1:40" s="7" customFormat="1" ht="11.25" customHeight="1" x14ac:dyDescent="0.15">
      <c r="A31" s="14" t="s">
        <v>97</v>
      </c>
      <c r="B31" s="13" t="s">
        <v>163</v>
      </c>
      <c r="C31" s="14" t="s">
        <v>164</v>
      </c>
      <c r="D31" s="15" t="s">
        <v>165</v>
      </c>
      <c r="E31" s="15" t="s">
        <v>34</v>
      </c>
      <c r="F31" s="48" t="s">
        <v>166</v>
      </c>
      <c r="G31" s="15">
        <v>820</v>
      </c>
      <c r="H31" s="15">
        <v>5900</v>
      </c>
      <c r="I31" s="15">
        <v>296</v>
      </c>
      <c r="J31" s="15" t="s">
        <v>167</v>
      </c>
      <c r="K31" s="15">
        <v>251.6</v>
      </c>
      <c r="L31" s="15" t="s">
        <v>86</v>
      </c>
      <c r="M31" s="15" t="s">
        <v>86</v>
      </c>
      <c r="N31" s="15" t="s">
        <v>86</v>
      </c>
      <c r="O31" s="15" t="s">
        <v>86</v>
      </c>
      <c r="P31" s="15" t="s">
        <v>86</v>
      </c>
      <c r="Q31" s="15">
        <v>2020</v>
      </c>
      <c r="R31" s="15">
        <v>2035</v>
      </c>
      <c r="S31" s="16">
        <v>318972.08398</v>
      </c>
      <c r="T31" s="16">
        <v>3189.1525399999996</v>
      </c>
      <c r="U31" s="16">
        <v>313877.04391000001</v>
      </c>
      <c r="V31" s="16">
        <v>102380.81986999998</v>
      </c>
      <c r="W31" s="16">
        <v>-18427.250483333333</v>
      </c>
      <c r="X31" s="16">
        <v>35389.909838</v>
      </c>
      <c r="Y31" s="16">
        <v>42709.790662000007</v>
      </c>
      <c r="Z31" s="16">
        <v>39049.850850000003</v>
      </c>
      <c r="AA31" s="16">
        <v>39049.85</v>
      </c>
      <c r="AB31" s="16">
        <v>39433.184179999997</v>
      </c>
      <c r="AC31" s="16">
        <f t="shared" ref="AC31:AC32" si="11">S31-V31-W31-X31-Y31-Z31-AA31-AB31</f>
        <v>39385.929063333358</v>
      </c>
      <c r="AD31" s="16">
        <v>177205.33504666699</v>
      </c>
      <c r="AE31" s="16"/>
      <c r="AF31" s="16"/>
      <c r="AG31" s="16"/>
      <c r="AH31" s="16"/>
      <c r="AI31" s="16"/>
      <c r="AJ31" s="16"/>
      <c r="AK31" s="16"/>
      <c r="AL31" s="16"/>
      <c r="AM31" s="16"/>
      <c r="AN31" s="16"/>
    </row>
    <row r="32" spans="1:40" s="7" customFormat="1" ht="11.25" customHeight="1" x14ac:dyDescent="0.15">
      <c r="A32" s="14" t="s">
        <v>168</v>
      </c>
      <c r="B32" s="13" t="s">
        <v>169</v>
      </c>
      <c r="C32" s="14" t="s">
        <v>170</v>
      </c>
      <c r="D32" s="15" t="s">
        <v>171</v>
      </c>
      <c r="E32" s="15" t="s">
        <v>34</v>
      </c>
      <c r="F32" s="48" t="s">
        <v>172</v>
      </c>
      <c r="G32" s="15">
        <v>1200</v>
      </c>
      <c r="H32" s="15" t="s">
        <v>86</v>
      </c>
      <c r="I32" s="15">
        <v>2.5541999999999998</v>
      </c>
      <c r="J32" s="15" t="s">
        <v>133</v>
      </c>
      <c r="K32" s="15" t="s">
        <v>86</v>
      </c>
      <c r="L32" s="15" t="s">
        <v>86</v>
      </c>
      <c r="M32" s="15" t="s">
        <v>86</v>
      </c>
      <c r="N32" s="15" t="s">
        <v>86</v>
      </c>
      <c r="O32" s="15" t="s">
        <v>86</v>
      </c>
      <c r="P32" s="15" t="s">
        <v>86</v>
      </c>
      <c r="Q32" s="15">
        <v>2023</v>
      </c>
      <c r="R32" s="15">
        <v>2036</v>
      </c>
      <c r="S32" s="16">
        <v>13700</v>
      </c>
      <c r="T32" s="16">
        <v>3750</v>
      </c>
      <c r="U32" s="16">
        <v>9950</v>
      </c>
      <c r="V32" s="16">
        <v>3700</v>
      </c>
      <c r="W32" s="16">
        <v>10000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f t="shared" si="11"/>
        <v>0</v>
      </c>
      <c r="AD32" s="16">
        <v>10000</v>
      </c>
      <c r="AE32" s="16"/>
      <c r="AF32" s="16"/>
      <c r="AG32" s="16"/>
      <c r="AH32" s="16"/>
      <c r="AI32" s="16"/>
      <c r="AJ32" s="16"/>
      <c r="AK32" s="16"/>
      <c r="AL32" s="16"/>
      <c r="AM32" s="16"/>
      <c r="AN32" s="16"/>
    </row>
    <row r="33" spans="1:40" s="7" customFormat="1" ht="20.45" customHeight="1" x14ac:dyDescent="0.15">
      <c r="A33" s="47" t="s">
        <v>98</v>
      </c>
      <c r="B33" s="47"/>
      <c r="C33" s="14"/>
      <c r="D33" s="15" t="s">
        <v>86</v>
      </c>
      <c r="E33" s="15" t="s">
        <v>86</v>
      </c>
      <c r="F33" s="15" t="s">
        <v>86</v>
      </c>
      <c r="G33" s="15" t="s">
        <v>86</v>
      </c>
      <c r="H33" s="15" t="s">
        <v>86</v>
      </c>
      <c r="I33" s="15" t="s">
        <v>86</v>
      </c>
      <c r="J33" s="15" t="s">
        <v>86</v>
      </c>
      <c r="K33" s="15" t="s">
        <v>86</v>
      </c>
      <c r="L33" s="15" t="s">
        <v>86</v>
      </c>
      <c r="M33" s="15" t="s">
        <v>86</v>
      </c>
      <c r="N33" s="15" t="s">
        <v>86</v>
      </c>
      <c r="O33" s="15" t="s">
        <v>86</v>
      </c>
      <c r="P33" s="15" t="s">
        <v>86</v>
      </c>
      <c r="Q33" s="15" t="s">
        <v>86</v>
      </c>
      <c r="R33" s="15" t="s">
        <v>86</v>
      </c>
      <c r="S33" s="16">
        <f t="shared" ref="S33:AN33" si="12">SUM(S34:S61)</f>
        <v>11279959.772360664</v>
      </c>
      <c r="T33" s="16">
        <f t="shared" si="12"/>
        <v>112488.51980000001</v>
      </c>
      <c r="U33" s="16">
        <f t="shared" si="12"/>
        <v>9385379.5836406685</v>
      </c>
      <c r="V33" s="16">
        <f t="shared" si="12"/>
        <v>3858321.4592460003</v>
      </c>
      <c r="W33" s="16">
        <f t="shared" si="12"/>
        <v>895589.48519500007</v>
      </c>
      <c r="X33" s="16">
        <f t="shared" si="12"/>
        <v>612340.20336733339</v>
      </c>
      <c r="Y33" s="16">
        <f t="shared" si="12"/>
        <v>738945.31952400005</v>
      </c>
      <c r="Z33" s="16">
        <f t="shared" si="12"/>
        <v>1035005.4861999834</v>
      </c>
      <c r="AA33" s="16">
        <f t="shared" si="12"/>
        <v>595624.01634999993</v>
      </c>
      <c r="AB33" s="16">
        <f t="shared" si="12"/>
        <v>908529.93250999996</v>
      </c>
      <c r="AC33" s="16">
        <f t="shared" si="12"/>
        <v>2635603.86996835</v>
      </c>
      <c r="AD33" s="16">
        <f t="shared" si="12"/>
        <v>3993402.2421049839</v>
      </c>
      <c r="AE33" s="16">
        <f t="shared" si="12"/>
        <v>0</v>
      </c>
      <c r="AF33" s="16">
        <f t="shared" si="12"/>
        <v>0</v>
      </c>
      <c r="AG33" s="16">
        <f t="shared" si="12"/>
        <v>0</v>
      </c>
      <c r="AH33" s="16">
        <f t="shared" si="12"/>
        <v>0</v>
      </c>
      <c r="AI33" s="16">
        <f t="shared" si="12"/>
        <v>0</v>
      </c>
      <c r="AJ33" s="16">
        <f t="shared" si="12"/>
        <v>0</v>
      </c>
      <c r="AK33" s="16">
        <f t="shared" si="12"/>
        <v>0</v>
      </c>
      <c r="AL33" s="16">
        <f t="shared" si="12"/>
        <v>786371.32695800008</v>
      </c>
      <c r="AM33" s="16">
        <f t="shared" si="12"/>
        <v>0</v>
      </c>
      <c r="AN33" s="16">
        <f t="shared" si="12"/>
        <v>6260.8740833333304</v>
      </c>
    </row>
    <row r="34" spans="1:40" s="7" customFormat="1" ht="11.25" customHeight="1" x14ac:dyDescent="0.15">
      <c r="A34" s="12" t="s">
        <v>173</v>
      </c>
      <c r="B34" s="13" t="s">
        <v>174</v>
      </c>
      <c r="C34" s="55" t="s">
        <v>175</v>
      </c>
      <c r="D34" s="15" t="s">
        <v>176</v>
      </c>
      <c r="E34" s="15" t="s">
        <v>109</v>
      </c>
      <c r="F34" s="48" t="s">
        <v>162</v>
      </c>
      <c r="G34" s="15" t="s">
        <v>86</v>
      </c>
      <c r="H34" s="15" t="s">
        <v>86</v>
      </c>
      <c r="I34" s="15" t="s">
        <v>86</v>
      </c>
      <c r="J34" s="15" t="s">
        <v>86</v>
      </c>
      <c r="K34" s="15" t="s">
        <v>86</v>
      </c>
      <c r="L34" s="15" t="s">
        <v>86</v>
      </c>
      <c r="M34" s="15" t="s">
        <v>86</v>
      </c>
      <c r="N34" s="15" t="s">
        <v>86</v>
      </c>
      <c r="O34" s="15" t="s">
        <v>86</v>
      </c>
      <c r="P34" s="15" t="s">
        <v>86</v>
      </c>
      <c r="Q34" s="15">
        <v>2014</v>
      </c>
      <c r="R34" s="15">
        <v>2025</v>
      </c>
      <c r="S34" s="15">
        <v>284088.24566000002</v>
      </c>
      <c r="T34" s="15">
        <v>8153.972209999999</v>
      </c>
      <c r="U34" s="15">
        <v>143737.67144000003</v>
      </c>
      <c r="V34" s="16">
        <f t="shared" ref="V34:V61" si="13">S34-W34-X34-Y34-Z34-AA34-AB34</f>
        <v>281827.37157666666</v>
      </c>
      <c r="W34" s="16">
        <v>2260.8740833333331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f t="shared" ref="AC34:AC61" si="14">S34-V34-W34-X34-Y34-Z34-AA34-AB34</f>
        <v>2.4556356947869062E-11</v>
      </c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>
        <v>2260.87408333333</v>
      </c>
    </row>
    <row r="35" spans="1:40" s="7" customFormat="1" ht="11.25" customHeight="1" x14ac:dyDescent="0.15">
      <c r="A35" s="12" t="s">
        <v>177</v>
      </c>
      <c r="B35" s="13" t="s">
        <v>178</v>
      </c>
      <c r="C35" s="14" t="s">
        <v>179</v>
      </c>
      <c r="D35" s="15" t="s">
        <v>180</v>
      </c>
      <c r="E35" s="15" t="s">
        <v>181</v>
      </c>
      <c r="F35" s="48" t="s">
        <v>162</v>
      </c>
      <c r="G35" s="15" t="s">
        <v>86</v>
      </c>
      <c r="H35" s="15" t="s">
        <v>86</v>
      </c>
      <c r="I35" s="15" t="s">
        <v>86</v>
      </c>
      <c r="J35" s="15" t="s">
        <v>86</v>
      </c>
      <c r="K35" s="15" t="s">
        <v>86</v>
      </c>
      <c r="L35" s="15" t="s">
        <v>86</v>
      </c>
      <c r="M35" s="15" t="s">
        <v>86</v>
      </c>
      <c r="N35" s="15" t="s">
        <v>86</v>
      </c>
      <c r="O35" s="15" t="s">
        <v>86</v>
      </c>
      <c r="P35" s="15" t="s">
        <v>86</v>
      </c>
      <c r="Q35" s="15">
        <v>2021</v>
      </c>
      <c r="R35" s="15">
        <v>2036</v>
      </c>
      <c r="S35" s="16">
        <v>2020420.5332799999</v>
      </c>
      <c r="T35" s="16">
        <v>34729.135110000003</v>
      </c>
      <c r="U35" s="16">
        <v>1877665.0432799996</v>
      </c>
      <c r="V35" s="16">
        <f>1400205.925769-139411.845000667</f>
        <v>1260794.080768333</v>
      </c>
      <c r="W35" s="16">
        <v>582693.04921000008</v>
      </c>
      <c r="X35" s="16">
        <v>176933.40330166675</v>
      </c>
      <c r="Y35" s="16">
        <v>0</v>
      </c>
      <c r="Z35" s="16">
        <v>0</v>
      </c>
      <c r="AA35" s="16">
        <v>0</v>
      </c>
      <c r="AB35" s="16">
        <v>0</v>
      </c>
      <c r="AC35" s="16">
        <f t="shared" si="14"/>
        <v>-2.9103830456733704E-11</v>
      </c>
      <c r="AD35" s="16">
        <v>336618.16437166702</v>
      </c>
      <c r="AE35" s="16"/>
      <c r="AF35" s="16"/>
      <c r="AG35" s="16"/>
      <c r="AH35" s="16"/>
      <c r="AI35" s="16"/>
      <c r="AJ35" s="16"/>
      <c r="AK35" s="16"/>
      <c r="AL35" s="16">
        <v>423008.28814000002</v>
      </c>
      <c r="AM35" s="16"/>
      <c r="AN35" s="16"/>
    </row>
    <row r="36" spans="1:40" s="7" customFormat="1" ht="16.5" customHeight="1" x14ac:dyDescent="0.15">
      <c r="A36" s="12" t="s">
        <v>182</v>
      </c>
      <c r="B36" s="13" t="s">
        <v>183</v>
      </c>
      <c r="C36" s="14" t="s">
        <v>184</v>
      </c>
      <c r="D36" s="15" t="s">
        <v>161</v>
      </c>
      <c r="E36" s="15" t="s">
        <v>109</v>
      </c>
      <c r="F36" s="48" t="s">
        <v>162</v>
      </c>
      <c r="G36" s="15" t="s">
        <v>86</v>
      </c>
      <c r="H36" s="15" t="s">
        <v>86</v>
      </c>
      <c r="I36" s="15" t="s">
        <v>86</v>
      </c>
      <c r="J36" s="15" t="s">
        <v>86</v>
      </c>
      <c r="K36" s="15" t="s">
        <v>86</v>
      </c>
      <c r="L36" s="15" t="s">
        <v>86</v>
      </c>
      <c r="M36" s="15" t="s">
        <v>86</v>
      </c>
      <c r="N36" s="15" t="s">
        <v>86</v>
      </c>
      <c r="O36" s="15" t="s">
        <v>86</v>
      </c>
      <c r="P36" s="15" t="s">
        <v>86</v>
      </c>
      <c r="Q36" s="15">
        <v>2020</v>
      </c>
      <c r="R36" s="15">
        <v>2025</v>
      </c>
      <c r="S36" s="15">
        <v>45829.040000000008</v>
      </c>
      <c r="T36" s="15">
        <v>1988.3820000000001</v>
      </c>
      <c r="U36" s="15">
        <v>43459.658000000003</v>
      </c>
      <c r="V36" s="16">
        <f t="shared" si="13"/>
        <v>1988.4911500000089</v>
      </c>
      <c r="W36" s="16">
        <v>43840.548849999999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f t="shared" si="14"/>
        <v>0</v>
      </c>
      <c r="AD36" s="16">
        <v>43840.548849999999</v>
      </c>
      <c r="AE36" s="16"/>
      <c r="AF36" s="16"/>
      <c r="AG36" s="16"/>
      <c r="AH36" s="16"/>
      <c r="AI36" s="16"/>
      <c r="AJ36" s="16"/>
      <c r="AK36" s="16"/>
      <c r="AL36" s="16"/>
      <c r="AM36" s="16"/>
      <c r="AN36" s="16"/>
    </row>
    <row r="37" spans="1:40" s="7" customFormat="1" ht="17.25" customHeight="1" x14ac:dyDescent="0.15">
      <c r="A37" s="12" t="s">
        <v>185</v>
      </c>
      <c r="B37" s="13" t="s">
        <v>186</v>
      </c>
      <c r="C37" s="14" t="s">
        <v>187</v>
      </c>
      <c r="D37" s="15" t="s">
        <v>161</v>
      </c>
      <c r="E37" s="15" t="s">
        <v>109</v>
      </c>
      <c r="F37" s="48" t="s">
        <v>162</v>
      </c>
      <c r="G37" s="15" t="s">
        <v>86</v>
      </c>
      <c r="H37" s="15" t="s">
        <v>86</v>
      </c>
      <c r="I37" s="15" t="s">
        <v>86</v>
      </c>
      <c r="J37" s="15" t="s">
        <v>86</v>
      </c>
      <c r="K37" s="15" t="s">
        <v>86</v>
      </c>
      <c r="L37" s="15" t="s">
        <v>86</v>
      </c>
      <c r="M37" s="15" t="s">
        <v>86</v>
      </c>
      <c r="N37" s="15" t="s">
        <v>86</v>
      </c>
      <c r="O37" s="15" t="s">
        <v>86</v>
      </c>
      <c r="P37" s="15" t="s">
        <v>86</v>
      </c>
      <c r="Q37" s="15">
        <v>2021</v>
      </c>
      <c r="R37" s="15">
        <v>2031</v>
      </c>
      <c r="S37" s="15">
        <v>1825282.28278</v>
      </c>
      <c r="T37" s="15">
        <v>2792.395</v>
      </c>
      <c r="U37" s="15">
        <v>1595470.8877800002</v>
      </c>
      <c r="V37" s="16">
        <v>0</v>
      </c>
      <c r="W37" s="16">
        <v>51494.831558333331</v>
      </c>
      <c r="X37" s="16">
        <v>16329.155376666653</v>
      </c>
      <c r="Y37" s="16">
        <v>15823.023009999986</v>
      </c>
      <c r="Z37" s="16">
        <v>795509.48236331681</v>
      </c>
      <c r="AA37" s="16">
        <v>0</v>
      </c>
      <c r="AB37" s="16">
        <v>0</v>
      </c>
      <c r="AC37" s="16">
        <f t="shared" si="14"/>
        <v>946125.79047168337</v>
      </c>
      <c r="AD37" s="16">
        <v>879156.49230831699</v>
      </c>
      <c r="AE37" s="16"/>
      <c r="AF37" s="16"/>
      <c r="AG37" s="16"/>
      <c r="AH37" s="16"/>
      <c r="AI37" s="16"/>
      <c r="AJ37" s="16"/>
      <c r="AK37" s="16"/>
      <c r="AL37" s="16"/>
      <c r="AM37" s="16"/>
      <c r="AN37" s="16"/>
    </row>
    <row r="38" spans="1:40" s="7" customFormat="1" ht="17.25" customHeight="1" x14ac:dyDescent="0.15">
      <c r="A38" s="12" t="s">
        <v>188</v>
      </c>
      <c r="B38" s="13" t="s">
        <v>189</v>
      </c>
      <c r="C38" s="14" t="s">
        <v>190</v>
      </c>
      <c r="D38" s="15" t="s">
        <v>161</v>
      </c>
      <c r="E38" s="15" t="s">
        <v>109</v>
      </c>
      <c r="F38" s="48" t="s">
        <v>162</v>
      </c>
      <c r="G38" s="15" t="s">
        <v>86</v>
      </c>
      <c r="H38" s="15" t="s">
        <v>86</v>
      </c>
      <c r="I38" s="15" t="s">
        <v>86</v>
      </c>
      <c r="J38" s="15" t="s">
        <v>86</v>
      </c>
      <c r="K38" s="15" t="s">
        <v>86</v>
      </c>
      <c r="L38" s="15" t="s">
        <v>86</v>
      </c>
      <c r="M38" s="15" t="s">
        <v>86</v>
      </c>
      <c r="N38" s="15" t="s">
        <v>86</v>
      </c>
      <c r="O38" s="15" t="s">
        <v>86</v>
      </c>
      <c r="P38" s="15" t="s">
        <v>86</v>
      </c>
      <c r="Q38" s="15">
        <v>2021</v>
      </c>
      <c r="R38" s="15">
        <v>2033</v>
      </c>
      <c r="S38" s="15">
        <v>662408.05359999987</v>
      </c>
      <c r="T38" s="15">
        <v>0</v>
      </c>
      <c r="U38" s="15">
        <v>234698.05359999987</v>
      </c>
      <c r="V38" s="16">
        <v>0</v>
      </c>
      <c r="W38" s="16">
        <v>12100.981808333334</v>
      </c>
      <c r="X38" s="16">
        <v>3167.8848750000002</v>
      </c>
      <c r="Y38" s="16">
        <v>0</v>
      </c>
      <c r="Z38" s="16">
        <v>4087.5</v>
      </c>
      <c r="AA38" s="16">
        <v>0</v>
      </c>
      <c r="AB38" s="16">
        <v>0</v>
      </c>
      <c r="AC38" s="16">
        <f t="shared" si="14"/>
        <v>643051.68691666657</v>
      </c>
      <c r="AD38" s="16">
        <v>19356.366683333301</v>
      </c>
      <c r="AE38" s="16"/>
      <c r="AF38" s="16"/>
      <c r="AG38" s="16"/>
      <c r="AH38" s="16"/>
      <c r="AI38" s="16"/>
      <c r="AJ38" s="16"/>
      <c r="AK38" s="16"/>
      <c r="AL38" s="16"/>
      <c r="AM38" s="16"/>
      <c r="AN38" s="16"/>
    </row>
    <row r="39" spans="1:40" s="7" customFormat="1" ht="17.25" customHeight="1" x14ac:dyDescent="0.15">
      <c r="A39" s="12" t="s">
        <v>191</v>
      </c>
      <c r="B39" s="13" t="s">
        <v>192</v>
      </c>
      <c r="C39" s="14" t="s">
        <v>193</v>
      </c>
      <c r="D39" s="15" t="s">
        <v>161</v>
      </c>
      <c r="E39" s="15" t="s">
        <v>109</v>
      </c>
      <c r="F39" s="48" t="s">
        <v>162</v>
      </c>
      <c r="G39" s="15" t="s">
        <v>86</v>
      </c>
      <c r="H39" s="15" t="s">
        <v>86</v>
      </c>
      <c r="I39" s="15" t="s">
        <v>86</v>
      </c>
      <c r="J39" s="15" t="s">
        <v>86</v>
      </c>
      <c r="K39" s="15" t="s">
        <v>86</v>
      </c>
      <c r="L39" s="15" t="s">
        <v>86</v>
      </c>
      <c r="M39" s="15" t="s">
        <v>86</v>
      </c>
      <c r="N39" s="15" t="s">
        <v>86</v>
      </c>
      <c r="O39" s="15" t="s">
        <v>86</v>
      </c>
      <c r="P39" s="15" t="s">
        <v>86</v>
      </c>
      <c r="Q39" s="15">
        <v>2021</v>
      </c>
      <c r="R39" s="15">
        <v>2026</v>
      </c>
      <c r="S39" s="15">
        <v>596360.07198000001</v>
      </c>
      <c r="T39" s="15">
        <v>0</v>
      </c>
      <c r="U39" s="15">
        <v>363860.07198000001</v>
      </c>
      <c r="V39" s="16">
        <f t="shared" si="13"/>
        <v>427644.91686599993</v>
      </c>
      <c r="W39" s="16">
        <v>22247.704400000002</v>
      </c>
      <c r="X39" s="16">
        <v>146467.45071400001</v>
      </c>
      <c r="Y39" s="16">
        <v>0</v>
      </c>
      <c r="Z39" s="16">
        <v>0</v>
      </c>
      <c r="AA39" s="16">
        <v>0</v>
      </c>
      <c r="AB39" s="16">
        <v>0</v>
      </c>
      <c r="AC39" s="16">
        <f t="shared" si="14"/>
        <v>8.7311491370201111E-11</v>
      </c>
      <c r="AD39" s="16">
        <v>84760.132500000007</v>
      </c>
      <c r="AE39" s="16"/>
      <c r="AF39" s="16"/>
      <c r="AG39" s="16"/>
      <c r="AH39" s="16"/>
      <c r="AI39" s="16"/>
      <c r="AJ39" s="16"/>
      <c r="AK39" s="16"/>
      <c r="AL39" s="16">
        <v>83955.022614000001</v>
      </c>
      <c r="AM39" s="16"/>
      <c r="AN39" s="16"/>
    </row>
    <row r="40" spans="1:40" s="7" customFormat="1" ht="20.45" customHeight="1" x14ac:dyDescent="0.15">
      <c r="A40" s="12" t="s">
        <v>194</v>
      </c>
      <c r="B40" s="13" t="s">
        <v>195</v>
      </c>
      <c r="C40" s="14" t="s">
        <v>196</v>
      </c>
      <c r="D40" s="15" t="s">
        <v>161</v>
      </c>
      <c r="E40" s="15" t="s">
        <v>109</v>
      </c>
      <c r="F40" s="48" t="s">
        <v>162</v>
      </c>
      <c r="G40" s="15" t="s">
        <v>86</v>
      </c>
      <c r="H40" s="15" t="s">
        <v>86</v>
      </c>
      <c r="I40" s="15" t="s">
        <v>86</v>
      </c>
      <c r="J40" s="15" t="s">
        <v>86</v>
      </c>
      <c r="K40" s="15" t="s">
        <v>86</v>
      </c>
      <c r="L40" s="15" t="s">
        <v>86</v>
      </c>
      <c r="M40" s="15" t="s">
        <v>86</v>
      </c>
      <c r="N40" s="15" t="s">
        <v>86</v>
      </c>
      <c r="O40" s="15" t="s">
        <v>86</v>
      </c>
      <c r="P40" s="15" t="s">
        <v>86</v>
      </c>
      <c r="Q40" s="15">
        <v>2021</v>
      </c>
      <c r="R40" s="15">
        <v>2025</v>
      </c>
      <c r="S40" s="15">
        <v>1145141.90493</v>
      </c>
      <c r="T40" s="15">
        <v>20000</v>
      </c>
      <c r="U40" s="15">
        <v>690141.90492999996</v>
      </c>
      <c r="V40" s="16">
        <f t="shared" si="13"/>
        <v>1033905.3667216667</v>
      </c>
      <c r="W40" s="16">
        <v>111236.53820833332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f t="shared" si="14"/>
        <v>-1.4551915228366852E-11</v>
      </c>
      <c r="AD40" s="16">
        <v>111236.538208333</v>
      </c>
      <c r="AE40" s="16"/>
      <c r="AF40" s="16"/>
      <c r="AG40" s="16"/>
      <c r="AH40" s="16"/>
      <c r="AI40" s="16"/>
      <c r="AJ40" s="16"/>
      <c r="AK40" s="16"/>
      <c r="AL40" s="16"/>
      <c r="AM40" s="16"/>
      <c r="AN40" s="16"/>
    </row>
    <row r="41" spans="1:40" s="17" customFormat="1" ht="17.25" customHeight="1" x14ac:dyDescent="0.15">
      <c r="A41" s="12" t="s">
        <v>199</v>
      </c>
      <c r="B41" s="13" t="s">
        <v>200</v>
      </c>
      <c r="C41" s="14" t="s">
        <v>201</v>
      </c>
      <c r="D41" s="15" t="s">
        <v>161</v>
      </c>
      <c r="E41" s="15" t="s">
        <v>109</v>
      </c>
      <c r="F41" s="48" t="s">
        <v>162</v>
      </c>
      <c r="G41" s="15" t="s">
        <v>86</v>
      </c>
      <c r="H41" s="15" t="s">
        <v>86</v>
      </c>
      <c r="I41" s="15" t="s">
        <v>86</v>
      </c>
      <c r="J41" s="15" t="s">
        <v>86</v>
      </c>
      <c r="K41" s="15" t="s">
        <v>86</v>
      </c>
      <c r="L41" s="15" t="s">
        <v>86</v>
      </c>
      <c r="M41" s="15" t="s">
        <v>86</v>
      </c>
      <c r="N41" s="15" t="s">
        <v>86</v>
      </c>
      <c r="O41" s="15" t="s">
        <v>86</v>
      </c>
      <c r="P41" s="15" t="s">
        <v>86</v>
      </c>
      <c r="Q41" s="15">
        <v>2018</v>
      </c>
      <c r="R41" s="15">
        <v>2025</v>
      </c>
      <c r="S41" s="15">
        <v>97785.06749999999</v>
      </c>
      <c r="T41" s="15">
        <v>2288.65751</v>
      </c>
      <c r="U41" s="15">
        <v>49501.357879999989</v>
      </c>
      <c r="V41" s="16">
        <f t="shared" si="13"/>
        <v>92237.287499999991</v>
      </c>
      <c r="W41" s="16">
        <v>5547.78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f t="shared" si="14"/>
        <v>-9.0949470177292824E-13</v>
      </c>
      <c r="AD41" s="16"/>
      <c r="AE41" s="16"/>
      <c r="AF41" s="16"/>
      <c r="AG41" s="16"/>
      <c r="AH41" s="16"/>
      <c r="AI41" s="16"/>
      <c r="AJ41" s="16"/>
      <c r="AK41" s="16"/>
      <c r="AL41" s="16">
        <v>5547.78</v>
      </c>
      <c r="AM41" s="16"/>
      <c r="AN41" s="16"/>
    </row>
    <row r="42" spans="1:40" s="17" customFormat="1" ht="12" customHeight="1" x14ac:dyDescent="0.15">
      <c r="A42" s="12" t="s">
        <v>202</v>
      </c>
      <c r="B42" s="13" t="s">
        <v>203</v>
      </c>
      <c r="C42" s="14" t="s">
        <v>204</v>
      </c>
      <c r="D42" s="15" t="s">
        <v>161</v>
      </c>
      <c r="E42" s="15" t="s">
        <v>109</v>
      </c>
      <c r="F42" s="48" t="s">
        <v>162</v>
      </c>
      <c r="G42" s="15" t="s">
        <v>86</v>
      </c>
      <c r="H42" s="15" t="s">
        <v>86</v>
      </c>
      <c r="I42" s="15" t="s">
        <v>86</v>
      </c>
      <c r="J42" s="15" t="s">
        <v>86</v>
      </c>
      <c r="K42" s="15" t="s">
        <v>86</v>
      </c>
      <c r="L42" s="15" t="s">
        <v>86</v>
      </c>
      <c r="M42" s="15" t="s">
        <v>86</v>
      </c>
      <c r="N42" s="15" t="s">
        <v>86</v>
      </c>
      <c r="O42" s="15" t="s">
        <v>86</v>
      </c>
      <c r="P42" s="15" t="s">
        <v>86</v>
      </c>
      <c r="Q42" s="15">
        <v>2024</v>
      </c>
      <c r="R42" s="15">
        <v>2025</v>
      </c>
      <c r="S42" s="15">
        <v>499602.91111999995</v>
      </c>
      <c r="T42" s="15">
        <v>0</v>
      </c>
      <c r="U42" s="15">
        <v>499602.91111999995</v>
      </c>
      <c r="V42" s="16">
        <f t="shared" si="13"/>
        <v>500702.97176166659</v>
      </c>
      <c r="W42" s="16">
        <v>-1100.0606416666667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f t="shared" si="14"/>
        <v>2.5238477974198759E-11</v>
      </c>
      <c r="AD42" s="16">
        <v>-1100.0606416666701</v>
      </c>
      <c r="AE42" s="16"/>
      <c r="AF42" s="16"/>
      <c r="AG42" s="16"/>
      <c r="AH42" s="16"/>
      <c r="AI42" s="16"/>
      <c r="AJ42" s="16"/>
      <c r="AK42" s="16"/>
      <c r="AL42" s="16"/>
      <c r="AM42" s="16"/>
      <c r="AN42" s="16"/>
    </row>
    <row r="43" spans="1:40" s="17" customFormat="1" ht="16.5" customHeight="1" x14ac:dyDescent="0.15">
      <c r="A43" s="12" t="s">
        <v>205</v>
      </c>
      <c r="B43" s="13" t="s">
        <v>206</v>
      </c>
      <c r="C43" s="14" t="s">
        <v>207</v>
      </c>
      <c r="D43" s="15" t="s">
        <v>176</v>
      </c>
      <c r="E43" s="15" t="s">
        <v>109</v>
      </c>
      <c r="F43" s="48" t="s">
        <v>198</v>
      </c>
      <c r="G43" s="15" t="s">
        <v>86</v>
      </c>
      <c r="H43" s="15" t="s">
        <v>86</v>
      </c>
      <c r="I43" s="15" t="s">
        <v>86</v>
      </c>
      <c r="J43" s="15" t="s">
        <v>86</v>
      </c>
      <c r="K43" s="15" t="s">
        <v>86</v>
      </c>
      <c r="L43" s="15" t="s">
        <v>86</v>
      </c>
      <c r="M43" s="15" t="s">
        <v>86</v>
      </c>
      <c r="N43" s="15" t="s">
        <v>86</v>
      </c>
      <c r="O43" s="15" t="s">
        <v>86</v>
      </c>
      <c r="P43" s="15" t="s">
        <v>86</v>
      </c>
      <c r="Q43" s="15">
        <v>2028</v>
      </c>
      <c r="R43" s="15">
        <v>2028</v>
      </c>
      <c r="S43" s="15">
        <v>18707.317999999999</v>
      </c>
      <c r="T43" s="15">
        <v>0</v>
      </c>
      <c r="U43" s="15">
        <v>17007.317999999999</v>
      </c>
      <c r="V43" s="16">
        <f t="shared" si="13"/>
        <v>0</v>
      </c>
      <c r="W43" s="16">
        <v>0</v>
      </c>
      <c r="X43" s="16">
        <v>0</v>
      </c>
      <c r="Y43" s="16">
        <v>0</v>
      </c>
      <c r="Z43" s="16">
        <v>18707.317999999999</v>
      </c>
      <c r="AA43" s="16">
        <v>0</v>
      </c>
      <c r="AB43" s="16">
        <v>0</v>
      </c>
      <c r="AC43" s="16">
        <f t="shared" si="14"/>
        <v>0</v>
      </c>
      <c r="AD43" s="16">
        <v>18707.317999999999</v>
      </c>
      <c r="AE43" s="16"/>
      <c r="AF43" s="16"/>
      <c r="AG43" s="16"/>
      <c r="AH43" s="16"/>
      <c r="AI43" s="16"/>
      <c r="AJ43" s="16"/>
      <c r="AK43" s="16"/>
      <c r="AL43" s="16"/>
      <c r="AM43" s="16"/>
      <c r="AN43" s="16"/>
    </row>
    <row r="44" spans="1:40" s="17" customFormat="1" ht="17.25" customHeight="1" x14ac:dyDescent="0.15">
      <c r="A44" s="12" t="s">
        <v>208</v>
      </c>
      <c r="B44" s="13" t="s">
        <v>209</v>
      </c>
      <c r="C44" s="14" t="s">
        <v>210</v>
      </c>
      <c r="D44" s="15" t="s">
        <v>161</v>
      </c>
      <c r="E44" s="15" t="s">
        <v>109</v>
      </c>
      <c r="F44" s="48" t="s">
        <v>162</v>
      </c>
      <c r="G44" s="15" t="s">
        <v>86</v>
      </c>
      <c r="H44" s="15" t="s">
        <v>86</v>
      </c>
      <c r="I44" s="15" t="s">
        <v>86</v>
      </c>
      <c r="J44" s="15" t="s">
        <v>86</v>
      </c>
      <c r="K44" s="15" t="s">
        <v>86</v>
      </c>
      <c r="L44" s="15" t="s">
        <v>86</v>
      </c>
      <c r="M44" s="15" t="s">
        <v>86</v>
      </c>
      <c r="N44" s="15" t="s">
        <v>86</v>
      </c>
      <c r="O44" s="15" t="s">
        <v>86</v>
      </c>
      <c r="P44" s="15" t="s">
        <v>86</v>
      </c>
      <c r="Q44" s="15">
        <v>2025</v>
      </c>
      <c r="R44" s="15">
        <v>2025</v>
      </c>
      <c r="S44" s="15">
        <v>3000</v>
      </c>
      <c r="T44" s="15">
        <v>3000</v>
      </c>
      <c r="U44" s="15">
        <v>0</v>
      </c>
      <c r="V44" s="16">
        <f t="shared" si="13"/>
        <v>0</v>
      </c>
      <c r="W44" s="16">
        <v>3000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f t="shared" si="14"/>
        <v>0</v>
      </c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>
        <v>3000</v>
      </c>
    </row>
    <row r="45" spans="1:40" s="17" customFormat="1" ht="17.25" customHeight="1" x14ac:dyDescent="0.15">
      <c r="A45" s="12" t="s">
        <v>211</v>
      </c>
      <c r="B45" s="13" t="s">
        <v>212</v>
      </c>
      <c r="C45" s="14" t="s">
        <v>213</v>
      </c>
      <c r="D45" s="15" t="s">
        <v>197</v>
      </c>
      <c r="E45" s="15" t="s">
        <v>109</v>
      </c>
      <c r="F45" s="48" t="s">
        <v>198</v>
      </c>
      <c r="G45" s="15" t="s">
        <v>86</v>
      </c>
      <c r="H45" s="15" t="s">
        <v>86</v>
      </c>
      <c r="I45" s="15" t="s">
        <v>86</v>
      </c>
      <c r="J45" s="15" t="s">
        <v>86</v>
      </c>
      <c r="K45" s="15" t="s">
        <v>86</v>
      </c>
      <c r="L45" s="15" t="s">
        <v>86</v>
      </c>
      <c r="M45" s="15" t="s">
        <v>86</v>
      </c>
      <c r="N45" s="15" t="s">
        <v>86</v>
      </c>
      <c r="O45" s="15" t="s">
        <v>86</v>
      </c>
      <c r="P45" s="15" t="s">
        <v>86</v>
      </c>
      <c r="Q45" s="15">
        <v>2025</v>
      </c>
      <c r="R45" s="15">
        <v>2025</v>
      </c>
      <c r="S45" s="15">
        <v>1000</v>
      </c>
      <c r="T45" s="15">
        <v>1000</v>
      </c>
      <c r="U45" s="15">
        <v>0</v>
      </c>
      <c r="V45" s="16">
        <f t="shared" si="13"/>
        <v>0</v>
      </c>
      <c r="W45" s="16">
        <v>1000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f t="shared" si="14"/>
        <v>0</v>
      </c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>
        <v>1000</v>
      </c>
    </row>
    <row r="46" spans="1:40" s="17" customFormat="1" ht="12.75" customHeight="1" x14ac:dyDescent="0.15">
      <c r="A46" s="12" t="s">
        <v>214</v>
      </c>
      <c r="B46" s="13" t="s">
        <v>215</v>
      </c>
      <c r="C46" s="14" t="s">
        <v>216</v>
      </c>
      <c r="D46" s="15" t="s">
        <v>161</v>
      </c>
      <c r="E46" s="15" t="s">
        <v>109</v>
      </c>
      <c r="F46" s="48" t="s">
        <v>162</v>
      </c>
      <c r="G46" s="15" t="s">
        <v>86</v>
      </c>
      <c r="H46" s="15" t="s">
        <v>86</v>
      </c>
      <c r="I46" s="15" t="s">
        <v>86</v>
      </c>
      <c r="J46" s="15" t="s">
        <v>86</v>
      </c>
      <c r="K46" s="15" t="s">
        <v>86</v>
      </c>
      <c r="L46" s="15" t="s">
        <v>86</v>
      </c>
      <c r="M46" s="15" t="s">
        <v>86</v>
      </c>
      <c r="N46" s="15" t="s">
        <v>86</v>
      </c>
      <c r="O46" s="15" t="s">
        <v>86</v>
      </c>
      <c r="P46" s="15" t="s">
        <v>86</v>
      </c>
      <c r="Q46" s="15">
        <v>2022</v>
      </c>
      <c r="R46" s="15">
        <v>2032</v>
      </c>
      <c r="S46" s="16">
        <v>429075.46339666698</v>
      </c>
      <c r="T46" s="16">
        <v>7259.9998800000003</v>
      </c>
      <c r="U46" s="16">
        <f>S46-T46</f>
        <v>421815.46351666696</v>
      </c>
      <c r="V46" s="16">
        <f t="shared" si="13"/>
        <v>2.9103830456733704E-10</v>
      </c>
      <c r="W46" s="16">
        <v>0</v>
      </c>
      <c r="X46" s="16">
        <v>53775.106959999997</v>
      </c>
      <c r="Y46" s="16">
        <v>176850.35644</v>
      </c>
      <c r="Z46" s="16">
        <v>61666.666666666672</v>
      </c>
      <c r="AA46" s="16">
        <v>136783.33332999999</v>
      </c>
      <c r="AB46" s="16">
        <v>0</v>
      </c>
      <c r="AC46" s="16">
        <f t="shared" si="14"/>
        <v>0</v>
      </c>
      <c r="AD46" s="16">
        <v>226475.46339666701</v>
      </c>
      <c r="AE46" s="16"/>
      <c r="AF46" s="16"/>
      <c r="AG46" s="16"/>
      <c r="AH46" s="16"/>
      <c r="AI46" s="16"/>
      <c r="AJ46" s="16"/>
      <c r="AK46" s="16"/>
      <c r="AL46" s="16">
        <v>202600</v>
      </c>
      <c r="AM46" s="16"/>
      <c r="AN46" s="16"/>
    </row>
    <row r="47" spans="1:40" s="17" customFormat="1" ht="12.75" customHeight="1" x14ac:dyDescent="0.15">
      <c r="A47" s="12" t="s">
        <v>217</v>
      </c>
      <c r="B47" s="13" t="s">
        <v>218</v>
      </c>
      <c r="C47" s="14" t="s">
        <v>219</v>
      </c>
      <c r="D47" s="15" t="s">
        <v>161</v>
      </c>
      <c r="E47" s="15" t="s">
        <v>109</v>
      </c>
      <c r="F47" s="48" t="s">
        <v>162</v>
      </c>
      <c r="G47" s="15" t="s">
        <v>86</v>
      </c>
      <c r="H47" s="15" t="s">
        <v>86</v>
      </c>
      <c r="I47" s="15" t="s">
        <v>86</v>
      </c>
      <c r="J47" s="15" t="s">
        <v>86</v>
      </c>
      <c r="K47" s="15" t="s">
        <v>86</v>
      </c>
      <c r="L47" s="15" t="s">
        <v>86</v>
      </c>
      <c r="M47" s="15" t="s">
        <v>86</v>
      </c>
      <c r="N47" s="15" t="s">
        <v>86</v>
      </c>
      <c r="O47" s="15" t="s">
        <v>86</v>
      </c>
      <c r="P47" s="15" t="s">
        <v>86</v>
      </c>
      <c r="Q47" s="15">
        <v>2026</v>
      </c>
      <c r="R47" s="15">
        <v>2030</v>
      </c>
      <c r="S47" s="15">
        <v>903975.31039999984</v>
      </c>
      <c r="T47" s="15">
        <v>4785.3220700000002</v>
      </c>
      <c r="U47" s="15">
        <v>899189.98832999996</v>
      </c>
      <c r="V47" s="16">
        <f t="shared" si="13"/>
        <v>0</v>
      </c>
      <c r="W47" s="16">
        <v>0</v>
      </c>
      <c r="X47" s="16">
        <v>4785.3220700000002</v>
      </c>
      <c r="Y47" s="16">
        <v>278477.60294999997</v>
      </c>
      <c r="Z47" s="16">
        <v>0</v>
      </c>
      <c r="AA47" s="16">
        <v>303644.29051999998</v>
      </c>
      <c r="AB47" s="16">
        <v>317068.09486000001</v>
      </c>
      <c r="AC47" s="16">
        <f t="shared" si="14"/>
        <v>0</v>
      </c>
      <c r="AD47" s="16">
        <v>903975.31039999996</v>
      </c>
      <c r="AE47" s="16"/>
      <c r="AF47" s="16"/>
      <c r="AG47" s="16"/>
      <c r="AH47" s="16"/>
      <c r="AI47" s="16"/>
      <c r="AJ47" s="16"/>
      <c r="AK47" s="16"/>
      <c r="AL47" s="16"/>
      <c r="AM47" s="16"/>
      <c r="AN47" s="16"/>
    </row>
    <row r="48" spans="1:40" s="17" customFormat="1" ht="12" customHeight="1" x14ac:dyDescent="0.15">
      <c r="A48" s="12" t="s">
        <v>220</v>
      </c>
      <c r="B48" s="13" t="s">
        <v>221</v>
      </c>
      <c r="C48" s="14" t="s">
        <v>222</v>
      </c>
      <c r="D48" s="15" t="s">
        <v>161</v>
      </c>
      <c r="E48" s="15" t="s">
        <v>109</v>
      </c>
      <c r="F48" s="48" t="s">
        <v>162</v>
      </c>
      <c r="G48" s="15" t="s">
        <v>86</v>
      </c>
      <c r="H48" s="15" t="s">
        <v>86</v>
      </c>
      <c r="I48" s="15" t="s">
        <v>86</v>
      </c>
      <c r="J48" s="15" t="s">
        <v>86</v>
      </c>
      <c r="K48" s="15" t="s">
        <v>86</v>
      </c>
      <c r="L48" s="15" t="s">
        <v>86</v>
      </c>
      <c r="M48" s="15" t="s">
        <v>86</v>
      </c>
      <c r="N48" s="15" t="s">
        <v>86</v>
      </c>
      <c r="O48" s="15" t="s">
        <v>86</v>
      </c>
      <c r="P48" s="15" t="s">
        <v>86</v>
      </c>
      <c r="Q48" s="15">
        <v>2025</v>
      </c>
      <c r="R48" s="15">
        <v>2025</v>
      </c>
      <c r="S48" s="15">
        <v>43702.823490000002</v>
      </c>
      <c r="T48" s="15">
        <v>4193.9642800000001</v>
      </c>
      <c r="U48" s="15">
        <v>39508.859210000002</v>
      </c>
      <c r="V48" s="16">
        <f t="shared" si="13"/>
        <v>0</v>
      </c>
      <c r="W48" s="16">
        <v>43702.823490000002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f t="shared" si="14"/>
        <v>0</v>
      </c>
      <c r="AD48" s="16">
        <v>43702.823490000002</v>
      </c>
      <c r="AE48" s="16"/>
      <c r="AF48" s="16"/>
      <c r="AG48" s="16"/>
      <c r="AH48" s="16"/>
      <c r="AI48" s="16"/>
      <c r="AJ48" s="16"/>
      <c r="AK48" s="16"/>
      <c r="AL48" s="16"/>
      <c r="AM48" s="16"/>
      <c r="AN48" s="16"/>
    </row>
    <row r="49" spans="1:40" s="17" customFormat="1" ht="12" customHeight="1" x14ac:dyDescent="0.15">
      <c r="A49" s="12" t="s">
        <v>223</v>
      </c>
      <c r="B49" s="13" t="s">
        <v>224</v>
      </c>
      <c r="C49" s="14" t="s">
        <v>225</v>
      </c>
      <c r="D49" s="15" t="s">
        <v>161</v>
      </c>
      <c r="E49" s="15" t="s">
        <v>109</v>
      </c>
      <c r="F49" s="48" t="s">
        <v>162</v>
      </c>
      <c r="G49" s="15" t="s">
        <v>86</v>
      </c>
      <c r="H49" s="15" t="s">
        <v>86</v>
      </c>
      <c r="I49" s="15" t="s">
        <v>86</v>
      </c>
      <c r="J49" s="15" t="s">
        <v>86</v>
      </c>
      <c r="K49" s="15" t="s">
        <v>86</v>
      </c>
      <c r="L49" s="15" t="s">
        <v>86</v>
      </c>
      <c r="M49" s="15" t="s">
        <v>86</v>
      </c>
      <c r="N49" s="15" t="s">
        <v>86</v>
      </c>
      <c r="O49" s="15" t="s">
        <v>86</v>
      </c>
      <c r="P49" s="15" t="s">
        <v>86</v>
      </c>
      <c r="Q49" s="15">
        <v>2027</v>
      </c>
      <c r="R49" s="15">
        <v>2027</v>
      </c>
      <c r="S49" s="15">
        <v>12627.66401</v>
      </c>
      <c r="T49" s="15">
        <v>900</v>
      </c>
      <c r="U49" s="15">
        <v>10727.66401</v>
      </c>
      <c r="V49" s="16">
        <f t="shared" si="13"/>
        <v>0</v>
      </c>
      <c r="W49" s="16">
        <v>0</v>
      </c>
      <c r="X49" s="16">
        <v>0</v>
      </c>
      <c r="Y49" s="16">
        <v>12627.66401</v>
      </c>
      <c r="Z49" s="16">
        <v>0</v>
      </c>
      <c r="AA49" s="16">
        <v>0</v>
      </c>
      <c r="AB49" s="16">
        <v>0</v>
      </c>
      <c r="AC49" s="16">
        <f t="shared" si="14"/>
        <v>0</v>
      </c>
      <c r="AD49" s="16">
        <v>12627.66401</v>
      </c>
      <c r="AE49" s="16"/>
      <c r="AF49" s="16"/>
      <c r="AG49" s="16"/>
      <c r="AH49" s="16"/>
      <c r="AI49" s="16"/>
      <c r="AJ49" s="16"/>
      <c r="AK49" s="16"/>
      <c r="AL49" s="16"/>
      <c r="AM49" s="16"/>
      <c r="AN49" s="16"/>
    </row>
    <row r="50" spans="1:40" s="17" customFormat="1" ht="12" customHeight="1" x14ac:dyDescent="0.15">
      <c r="A50" s="12" t="s">
        <v>226</v>
      </c>
      <c r="B50" s="13" t="s">
        <v>227</v>
      </c>
      <c r="C50" s="14" t="s">
        <v>228</v>
      </c>
      <c r="D50" s="15" t="s">
        <v>161</v>
      </c>
      <c r="E50" s="15" t="s">
        <v>109</v>
      </c>
      <c r="F50" s="48" t="s">
        <v>162</v>
      </c>
      <c r="G50" s="15" t="s">
        <v>86</v>
      </c>
      <c r="H50" s="15" t="s">
        <v>86</v>
      </c>
      <c r="I50" s="15" t="s">
        <v>86</v>
      </c>
      <c r="J50" s="15" t="s">
        <v>86</v>
      </c>
      <c r="K50" s="15" t="s">
        <v>86</v>
      </c>
      <c r="L50" s="15" t="s">
        <v>86</v>
      </c>
      <c r="M50" s="15" t="s">
        <v>86</v>
      </c>
      <c r="N50" s="15" t="s">
        <v>86</v>
      </c>
      <c r="O50" s="15" t="s">
        <v>86</v>
      </c>
      <c r="P50" s="15" t="s">
        <v>86</v>
      </c>
      <c r="Q50" s="15">
        <v>2024</v>
      </c>
      <c r="R50" s="15">
        <v>2025</v>
      </c>
      <c r="S50" s="15">
        <v>2029.6308299999998</v>
      </c>
      <c r="T50" s="15">
        <v>0</v>
      </c>
      <c r="U50" s="15">
        <v>2029.6308299999998</v>
      </c>
      <c r="V50" s="16">
        <f t="shared" si="13"/>
        <v>1735.5344166666664</v>
      </c>
      <c r="W50" s="16">
        <v>294.09641333333337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f t="shared" si="14"/>
        <v>5.6843418860808015E-14</v>
      </c>
      <c r="AD50" s="16">
        <v>294.09641333333298</v>
      </c>
      <c r="AE50" s="16"/>
      <c r="AF50" s="16"/>
      <c r="AG50" s="16"/>
      <c r="AH50" s="16"/>
      <c r="AI50" s="16"/>
      <c r="AJ50" s="16"/>
      <c r="AK50" s="16"/>
      <c r="AL50" s="16"/>
      <c r="AM50" s="16"/>
      <c r="AN50" s="16"/>
    </row>
    <row r="51" spans="1:40" s="17" customFormat="1" ht="12" customHeight="1" x14ac:dyDescent="0.15">
      <c r="A51" s="12" t="s">
        <v>229</v>
      </c>
      <c r="B51" s="13" t="s">
        <v>230</v>
      </c>
      <c r="C51" s="14" t="s">
        <v>231</v>
      </c>
      <c r="D51" s="15" t="s">
        <v>161</v>
      </c>
      <c r="E51" s="15" t="s">
        <v>109</v>
      </c>
      <c r="F51" s="48" t="s">
        <v>162</v>
      </c>
      <c r="G51" s="15" t="s">
        <v>86</v>
      </c>
      <c r="H51" s="15" t="s">
        <v>86</v>
      </c>
      <c r="I51" s="15" t="s">
        <v>86</v>
      </c>
      <c r="J51" s="15" t="s">
        <v>86</v>
      </c>
      <c r="K51" s="15" t="s">
        <v>86</v>
      </c>
      <c r="L51" s="15" t="s">
        <v>86</v>
      </c>
      <c r="M51" s="15" t="s">
        <v>86</v>
      </c>
      <c r="N51" s="15" t="s">
        <v>86</v>
      </c>
      <c r="O51" s="15" t="s">
        <v>86</v>
      </c>
      <c r="P51" s="15" t="s">
        <v>86</v>
      </c>
      <c r="Q51" s="15">
        <v>2022</v>
      </c>
      <c r="R51" s="15">
        <v>2033</v>
      </c>
      <c r="S51" s="16">
        <v>1962617.7844100001</v>
      </c>
      <c r="T51" s="16">
        <v>6000</v>
      </c>
      <c r="U51" s="16">
        <v>1795077.5887</v>
      </c>
      <c r="V51" s="16">
        <v>7332.348</v>
      </c>
      <c r="W51" s="16">
        <v>0</v>
      </c>
      <c r="X51" s="16">
        <v>150000</v>
      </c>
      <c r="Y51" s="16">
        <v>150000</v>
      </c>
      <c r="Z51" s="16">
        <v>150000</v>
      </c>
      <c r="AA51" s="16">
        <v>150000</v>
      </c>
      <c r="AB51" s="16">
        <v>471348.61612000002</v>
      </c>
      <c r="AC51" s="16">
        <f t="shared" si="14"/>
        <v>883936.82029000006</v>
      </c>
      <c r="AD51" s="16">
        <v>1071348.6161199999</v>
      </c>
      <c r="AE51" s="16"/>
      <c r="AF51" s="16"/>
      <c r="AG51" s="16"/>
      <c r="AH51" s="16"/>
      <c r="AI51" s="16"/>
      <c r="AJ51" s="16"/>
      <c r="AK51" s="16"/>
      <c r="AL51" s="16"/>
      <c r="AM51" s="16"/>
      <c r="AN51" s="16"/>
    </row>
    <row r="52" spans="1:40" s="17" customFormat="1" ht="20.45" customHeight="1" x14ac:dyDescent="0.15">
      <c r="A52" s="12" t="s">
        <v>232</v>
      </c>
      <c r="B52" s="14" t="s">
        <v>233</v>
      </c>
      <c r="C52" s="14" t="s">
        <v>234</v>
      </c>
      <c r="D52" s="15" t="s">
        <v>235</v>
      </c>
      <c r="E52" s="15" t="s">
        <v>236</v>
      </c>
      <c r="F52" s="48" t="s">
        <v>237</v>
      </c>
      <c r="G52" s="15" t="s">
        <v>86</v>
      </c>
      <c r="H52" s="15" t="s">
        <v>86</v>
      </c>
      <c r="I52" s="15" t="s">
        <v>86</v>
      </c>
      <c r="J52" s="15" t="s">
        <v>86</v>
      </c>
      <c r="K52" s="15" t="s">
        <v>86</v>
      </c>
      <c r="L52" s="15" t="s">
        <v>86</v>
      </c>
      <c r="M52" s="15" t="s">
        <v>86</v>
      </c>
      <c r="N52" s="15" t="s">
        <v>86</v>
      </c>
      <c r="O52" s="15" t="s">
        <v>86</v>
      </c>
      <c r="P52" s="15" t="s">
        <v>86</v>
      </c>
      <c r="Q52" s="15">
        <v>2027</v>
      </c>
      <c r="R52" s="15">
        <v>2027</v>
      </c>
      <c r="S52" s="15">
        <v>2482.5724599999999</v>
      </c>
      <c r="T52" s="15">
        <v>0</v>
      </c>
      <c r="U52" s="15">
        <v>2348.9819000000002</v>
      </c>
      <c r="V52" s="16">
        <f t="shared" si="13"/>
        <v>0</v>
      </c>
      <c r="W52" s="16">
        <v>0</v>
      </c>
      <c r="X52" s="16">
        <v>0</v>
      </c>
      <c r="Y52" s="16">
        <v>2482.5724599999999</v>
      </c>
      <c r="Z52" s="16">
        <v>0</v>
      </c>
      <c r="AA52" s="16">
        <v>0</v>
      </c>
      <c r="AB52" s="16">
        <v>0</v>
      </c>
      <c r="AC52" s="16">
        <f t="shared" si="14"/>
        <v>0</v>
      </c>
      <c r="AD52" s="16">
        <v>2482.5724599999999</v>
      </c>
      <c r="AE52" s="16"/>
      <c r="AF52" s="16"/>
      <c r="AG52" s="16"/>
      <c r="AH52" s="16"/>
      <c r="AI52" s="16"/>
      <c r="AJ52" s="16"/>
      <c r="AK52" s="16"/>
      <c r="AL52" s="16"/>
      <c r="AM52" s="16"/>
      <c r="AN52" s="16"/>
    </row>
    <row r="53" spans="1:40" s="17" customFormat="1" ht="20.45" customHeight="1" x14ac:dyDescent="0.15">
      <c r="A53" s="12" t="s">
        <v>238</v>
      </c>
      <c r="B53" s="13" t="s">
        <v>239</v>
      </c>
      <c r="C53" s="14" t="s">
        <v>240</v>
      </c>
      <c r="D53" s="15" t="s">
        <v>161</v>
      </c>
      <c r="E53" s="15" t="s">
        <v>109</v>
      </c>
      <c r="F53" s="48" t="s">
        <v>162</v>
      </c>
      <c r="G53" s="15" t="s">
        <v>86</v>
      </c>
      <c r="H53" s="15" t="s">
        <v>86</v>
      </c>
      <c r="I53" s="15" t="s">
        <v>86</v>
      </c>
      <c r="J53" s="15" t="s">
        <v>86</v>
      </c>
      <c r="K53" s="15" t="s">
        <v>86</v>
      </c>
      <c r="L53" s="15" t="s">
        <v>86</v>
      </c>
      <c r="M53" s="15" t="s">
        <v>86</v>
      </c>
      <c r="N53" s="15" t="s">
        <v>86</v>
      </c>
      <c r="O53" s="15" t="s">
        <v>86</v>
      </c>
      <c r="P53" s="15" t="s">
        <v>86</v>
      </c>
      <c r="Q53" s="15">
        <v>2030</v>
      </c>
      <c r="R53" s="15">
        <v>2031</v>
      </c>
      <c r="S53" s="15">
        <v>270815.95382</v>
      </c>
      <c r="T53" s="15">
        <v>1500</v>
      </c>
      <c r="U53" s="15">
        <v>261846.08017999999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108326.38153</v>
      </c>
      <c r="AC53" s="16">
        <f t="shared" si="14"/>
        <v>162489.57228999998</v>
      </c>
      <c r="AD53" s="16">
        <v>108326.38153</v>
      </c>
      <c r="AE53" s="16"/>
      <c r="AF53" s="16"/>
      <c r="AG53" s="16"/>
      <c r="AH53" s="16"/>
      <c r="AI53" s="16"/>
      <c r="AJ53" s="16"/>
      <c r="AK53" s="16"/>
      <c r="AL53" s="16"/>
      <c r="AM53" s="16"/>
      <c r="AN53" s="16"/>
    </row>
    <row r="54" spans="1:40" s="17" customFormat="1" ht="13.5" customHeight="1" x14ac:dyDescent="0.15">
      <c r="A54" s="12" t="s">
        <v>241</v>
      </c>
      <c r="B54" s="13" t="s">
        <v>242</v>
      </c>
      <c r="C54" s="14" t="s">
        <v>243</v>
      </c>
      <c r="D54" s="15" t="s">
        <v>161</v>
      </c>
      <c r="E54" s="15" t="s">
        <v>109</v>
      </c>
      <c r="F54" s="48" t="s">
        <v>162</v>
      </c>
      <c r="G54" s="15" t="s">
        <v>86</v>
      </c>
      <c r="H54" s="15" t="s">
        <v>86</v>
      </c>
      <c r="I54" s="15" t="s">
        <v>86</v>
      </c>
      <c r="J54" s="15" t="s">
        <v>86</v>
      </c>
      <c r="K54" s="15" t="s">
        <v>86</v>
      </c>
      <c r="L54" s="15" t="s">
        <v>86</v>
      </c>
      <c r="M54" s="15" t="s">
        <v>86</v>
      </c>
      <c r="N54" s="15" t="s">
        <v>86</v>
      </c>
      <c r="O54" s="15" t="s">
        <v>86</v>
      </c>
      <c r="P54" s="15" t="s">
        <v>86</v>
      </c>
      <c r="Q54" s="15">
        <v>2022</v>
      </c>
      <c r="R54" s="15">
        <v>2025</v>
      </c>
      <c r="S54" s="15">
        <v>248788.01930000001</v>
      </c>
      <c r="T54" s="15">
        <v>0</v>
      </c>
      <c r="U54" s="15">
        <v>248788.01930000001</v>
      </c>
      <c r="V54" s="16">
        <f t="shared" si="13"/>
        <v>247013.04103999998</v>
      </c>
      <c r="W54" s="16">
        <v>1774.9782600000001</v>
      </c>
      <c r="X54" s="16">
        <v>1.6674069532503687E-11</v>
      </c>
      <c r="Y54" s="16">
        <v>0</v>
      </c>
      <c r="Z54" s="16">
        <v>0</v>
      </c>
      <c r="AA54" s="16">
        <v>0</v>
      </c>
      <c r="AB54" s="16">
        <v>0</v>
      </c>
      <c r="AC54" s="16">
        <f t="shared" si="14"/>
        <v>1.5840366055878498E-11</v>
      </c>
      <c r="AD54" s="16"/>
      <c r="AE54" s="16"/>
      <c r="AF54" s="16"/>
      <c r="AG54" s="16"/>
      <c r="AH54" s="16"/>
      <c r="AI54" s="16"/>
      <c r="AJ54" s="16"/>
      <c r="AK54" s="16"/>
      <c r="AL54" s="16">
        <v>1774.9782600000201</v>
      </c>
      <c r="AM54" s="16"/>
      <c r="AN54" s="16"/>
    </row>
    <row r="55" spans="1:40" s="17" customFormat="1" ht="13.5" customHeight="1" x14ac:dyDescent="0.15">
      <c r="A55" s="12" t="s">
        <v>244</v>
      </c>
      <c r="B55" s="13" t="s">
        <v>245</v>
      </c>
      <c r="C55" s="14" t="s">
        <v>246</v>
      </c>
      <c r="D55" s="15" t="s">
        <v>161</v>
      </c>
      <c r="E55" s="15" t="s">
        <v>109</v>
      </c>
      <c r="F55" s="48" t="s">
        <v>162</v>
      </c>
      <c r="G55" s="15" t="s">
        <v>86</v>
      </c>
      <c r="H55" s="15" t="s">
        <v>86</v>
      </c>
      <c r="I55" s="15" t="s">
        <v>86</v>
      </c>
      <c r="J55" s="15" t="s">
        <v>86</v>
      </c>
      <c r="K55" s="15" t="s">
        <v>86</v>
      </c>
      <c r="L55" s="15" t="s">
        <v>86</v>
      </c>
      <c r="M55" s="15" t="s">
        <v>86</v>
      </c>
      <c r="N55" s="15" t="s">
        <v>86</v>
      </c>
      <c r="O55" s="15" t="s">
        <v>86</v>
      </c>
      <c r="P55" s="15" t="s">
        <v>86</v>
      </c>
      <c r="Q55" s="15">
        <v>2022</v>
      </c>
      <c r="R55" s="15">
        <v>2027</v>
      </c>
      <c r="S55" s="16">
        <f>61624.74522+7464.94904399999</f>
        <v>69089.694263999991</v>
      </c>
      <c r="T55" s="16">
        <v>0</v>
      </c>
      <c r="U55" s="16">
        <f>61624.74522+7464.94904399999</f>
        <v>69089.694263999991</v>
      </c>
      <c r="V55" s="16">
        <f t="shared" si="13"/>
        <v>0</v>
      </c>
      <c r="W55" s="16">
        <v>0</v>
      </c>
      <c r="X55" s="16">
        <v>0</v>
      </c>
      <c r="Y55" s="16">
        <v>69089.694263999991</v>
      </c>
      <c r="Z55" s="16">
        <v>0</v>
      </c>
      <c r="AA55" s="16">
        <v>0</v>
      </c>
      <c r="AB55" s="16">
        <v>0</v>
      </c>
      <c r="AC55" s="16">
        <f t="shared" si="14"/>
        <v>0</v>
      </c>
      <c r="AD55" s="16"/>
      <c r="AE55" s="16"/>
      <c r="AF55" s="16"/>
      <c r="AG55" s="16"/>
      <c r="AH55" s="16"/>
      <c r="AI55" s="16"/>
      <c r="AJ55" s="16"/>
      <c r="AK55" s="16"/>
      <c r="AL55" s="16">
        <v>69089.694264000005</v>
      </c>
      <c r="AM55" s="16"/>
      <c r="AN55" s="16"/>
    </row>
    <row r="56" spans="1:40" s="17" customFormat="1" ht="12" customHeight="1" x14ac:dyDescent="0.15">
      <c r="A56" s="12" t="s">
        <v>247</v>
      </c>
      <c r="B56" s="13" t="s">
        <v>248</v>
      </c>
      <c r="C56" s="14" t="s">
        <v>249</v>
      </c>
      <c r="D56" s="15" t="s">
        <v>161</v>
      </c>
      <c r="E56" s="15" t="s">
        <v>109</v>
      </c>
      <c r="F56" s="48" t="s">
        <v>162</v>
      </c>
      <c r="G56" s="15" t="s">
        <v>86</v>
      </c>
      <c r="H56" s="15" t="s">
        <v>86</v>
      </c>
      <c r="I56" s="15" t="s">
        <v>86</v>
      </c>
      <c r="J56" s="15" t="s">
        <v>86</v>
      </c>
      <c r="K56" s="15" t="s">
        <v>86</v>
      </c>
      <c r="L56" s="15" t="s">
        <v>86</v>
      </c>
      <c r="M56" s="15" t="s">
        <v>86</v>
      </c>
      <c r="N56" s="15" t="s">
        <v>86</v>
      </c>
      <c r="O56" s="15" t="s">
        <v>86</v>
      </c>
      <c r="P56" s="15" t="s">
        <v>86</v>
      </c>
      <c r="Q56" s="15">
        <v>2025</v>
      </c>
      <c r="R56" s="15">
        <v>2027</v>
      </c>
      <c r="S56" s="15">
        <v>91319.87638999999</v>
      </c>
      <c r="T56" s="15">
        <v>0</v>
      </c>
      <c r="U56" s="15">
        <v>89899.876390000005</v>
      </c>
      <c r="V56" s="16">
        <f t="shared" si="13"/>
        <v>-1.4551915228366852E-11</v>
      </c>
      <c r="W56" s="16">
        <v>7043.07</v>
      </c>
      <c r="X56" s="16">
        <v>50682.400000000001</v>
      </c>
      <c r="Y56" s="16">
        <v>33594.406389999996</v>
      </c>
      <c r="Z56" s="16">
        <v>0</v>
      </c>
      <c r="AA56" s="16">
        <v>0</v>
      </c>
      <c r="AB56" s="16">
        <v>0</v>
      </c>
      <c r="AC56" s="16">
        <f t="shared" si="14"/>
        <v>1.4551915228366852E-11</v>
      </c>
      <c r="AD56" s="16">
        <v>91319.876390000005</v>
      </c>
      <c r="AE56" s="16"/>
      <c r="AF56" s="16"/>
      <c r="AG56" s="16"/>
      <c r="AH56" s="16"/>
      <c r="AI56" s="16"/>
      <c r="AJ56" s="16"/>
      <c r="AK56" s="16"/>
      <c r="AL56" s="16"/>
      <c r="AM56" s="16"/>
      <c r="AN56" s="16"/>
    </row>
    <row r="57" spans="1:40" s="17" customFormat="1" ht="20.45" customHeight="1" x14ac:dyDescent="0.15">
      <c r="A57" s="12" t="s">
        <v>250</v>
      </c>
      <c r="B57" s="13" t="s">
        <v>251</v>
      </c>
      <c r="C57" s="14" t="s">
        <v>252</v>
      </c>
      <c r="D57" s="15" t="s">
        <v>161</v>
      </c>
      <c r="E57" s="15" t="s">
        <v>109</v>
      </c>
      <c r="F57" s="48" t="s">
        <v>162</v>
      </c>
      <c r="G57" s="15" t="s">
        <v>86</v>
      </c>
      <c r="H57" s="15" t="s">
        <v>86</v>
      </c>
      <c r="I57" s="15" t="s">
        <v>86</v>
      </c>
      <c r="J57" s="15" t="s">
        <v>86</v>
      </c>
      <c r="K57" s="15" t="s">
        <v>86</v>
      </c>
      <c r="L57" s="15" t="s">
        <v>86</v>
      </c>
      <c r="M57" s="15" t="s">
        <v>86</v>
      </c>
      <c r="N57" s="15" t="s">
        <v>86</v>
      </c>
      <c r="O57" s="15" t="s">
        <v>86</v>
      </c>
      <c r="P57" s="15" t="s">
        <v>86</v>
      </c>
      <c r="Q57" s="15">
        <v>2026</v>
      </c>
      <c r="R57" s="15">
        <v>2030</v>
      </c>
      <c r="S57" s="15">
        <v>26616.494999999999</v>
      </c>
      <c r="T57" s="15">
        <v>0</v>
      </c>
      <c r="U57" s="15">
        <v>26616.494999999999</v>
      </c>
      <c r="V57" s="16">
        <f t="shared" si="13"/>
        <v>0</v>
      </c>
      <c r="W57" s="16">
        <v>0</v>
      </c>
      <c r="X57" s="16">
        <v>4598.7433300000002</v>
      </c>
      <c r="Y57" s="16">
        <v>0</v>
      </c>
      <c r="Z57" s="16">
        <v>5034.5191699999996</v>
      </c>
      <c r="AA57" s="16">
        <v>5196.3924999999999</v>
      </c>
      <c r="AB57" s="16">
        <v>11786.84</v>
      </c>
      <c r="AC57" s="16">
        <f t="shared" si="14"/>
        <v>0</v>
      </c>
      <c r="AD57" s="16">
        <v>26616.494999999999</v>
      </c>
      <c r="AE57" s="16"/>
      <c r="AF57" s="16"/>
      <c r="AG57" s="16"/>
      <c r="AH57" s="16"/>
      <c r="AI57" s="16"/>
      <c r="AJ57" s="16"/>
      <c r="AK57" s="16"/>
      <c r="AL57" s="16"/>
      <c r="AM57" s="16"/>
      <c r="AN57" s="16"/>
    </row>
    <row r="58" spans="1:40" s="17" customFormat="1" ht="20.45" customHeight="1" x14ac:dyDescent="0.15">
      <c r="A58" s="12" t="s">
        <v>253</v>
      </c>
      <c r="B58" s="13" t="s">
        <v>254</v>
      </c>
      <c r="C58" s="14" t="s">
        <v>255</v>
      </c>
      <c r="D58" s="15" t="s">
        <v>161</v>
      </c>
      <c r="E58" s="15" t="s">
        <v>109</v>
      </c>
      <c r="F58" s="48" t="s">
        <v>162</v>
      </c>
      <c r="G58" s="15" t="s">
        <v>86</v>
      </c>
      <c r="H58" s="15" t="s">
        <v>86</v>
      </c>
      <c r="I58" s="15" t="s">
        <v>86</v>
      </c>
      <c r="J58" s="15" t="s">
        <v>86</v>
      </c>
      <c r="K58" s="15" t="s">
        <v>86</v>
      </c>
      <c r="L58" s="15" t="s">
        <v>86</v>
      </c>
      <c r="M58" s="15" t="s">
        <v>86</v>
      </c>
      <c r="N58" s="15" t="s">
        <v>86</v>
      </c>
      <c r="O58" s="15" t="s">
        <v>86</v>
      </c>
      <c r="P58" s="15" t="s">
        <v>86</v>
      </c>
      <c r="Q58" s="15">
        <v>2024</v>
      </c>
      <c r="R58" s="15">
        <v>2025</v>
      </c>
      <c r="S58" s="15">
        <v>3296.364</v>
      </c>
      <c r="T58" s="15">
        <v>0</v>
      </c>
      <c r="U58" s="15">
        <v>3296.364</v>
      </c>
      <c r="V58" s="16">
        <f t="shared" si="13"/>
        <v>2900.8003200000003</v>
      </c>
      <c r="W58" s="16">
        <v>395.56367999999998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f t="shared" si="14"/>
        <v>-2.2737367544323206E-13</v>
      </c>
      <c r="AD58" s="16"/>
      <c r="AE58" s="16"/>
      <c r="AF58" s="16"/>
      <c r="AG58" s="16"/>
      <c r="AH58" s="16"/>
      <c r="AI58" s="16"/>
      <c r="AJ58" s="16"/>
      <c r="AK58" s="16"/>
      <c r="AL58" s="16">
        <v>395.56367999999998</v>
      </c>
      <c r="AM58" s="16"/>
      <c r="AN58" s="16"/>
    </row>
    <row r="59" spans="1:40" s="17" customFormat="1" ht="12.75" customHeight="1" x14ac:dyDescent="0.15">
      <c r="A59" s="12" t="s">
        <v>256</v>
      </c>
      <c r="B59" s="13" t="s">
        <v>257</v>
      </c>
      <c r="C59" s="14" t="s">
        <v>258</v>
      </c>
      <c r="D59" s="15" t="s">
        <v>161</v>
      </c>
      <c r="E59" s="15" t="s">
        <v>99</v>
      </c>
      <c r="F59" s="48" t="s">
        <v>162</v>
      </c>
      <c r="G59" s="15" t="s">
        <v>86</v>
      </c>
      <c r="H59" s="15" t="s">
        <v>86</v>
      </c>
      <c r="I59" s="15" t="s">
        <v>86</v>
      </c>
      <c r="J59" s="15" t="s">
        <v>86</v>
      </c>
      <c r="K59" s="15" t="s">
        <v>86</v>
      </c>
      <c r="L59" s="15" t="s">
        <v>86</v>
      </c>
      <c r="M59" s="15" t="s">
        <v>86</v>
      </c>
      <c r="N59" s="15" t="s">
        <v>86</v>
      </c>
      <c r="O59" s="15" t="s">
        <v>86</v>
      </c>
      <c r="P59" s="15" t="s">
        <v>86</v>
      </c>
      <c r="Q59" s="15">
        <v>2025</v>
      </c>
      <c r="R59" s="15">
        <v>2025</v>
      </c>
      <c r="S59" s="15">
        <v>4805.9549999999999</v>
      </c>
      <c r="T59" s="15">
        <v>4805.9549999999999</v>
      </c>
      <c r="U59" s="15">
        <v>0</v>
      </c>
      <c r="V59" s="16">
        <f t="shared" si="13"/>
        <v>0</v>
      </c>
      <c r="W59" s="16">
        <v>4805.9549999999999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f t="shared" si="14"/>
        <v>0</v>
      </c>
      <c r="AD59" s="16">
        <v>4805.9549999999999</v>
      </c>
      <c r="AE59" s="16"/>
      <c r="AF59" s="16"/>
      <c r="AG59" s="16"/>
      <c r="AH59" s="16"/>
      <c r="AI59" s="16"/>
      <c r="AJ59" s="16"/>
      <c r="AK59" s="16"/>
      <c r="AL59" s="16"/>
      <c r="AM59" s="16"/>
      <c r="AN59" s="16"/>
    </row>
    <row r="60" spans="1:40" s="17" customFormat="1" ht="20.45" customHeight="1" x14ac:dyDescent="0.15">
      <c r="A60" s="12" t="s">
        <v>259</v>
      </c>
      <c r="B60" s="13" t="s">
        <v>260</v>
      </c>
      <c r="C60" s="14" t="s">
        <v>261</v>
      </c>
      <c r="D60" s="15" t="s">
        <v>161</v>
      </c>
      <c r="E60" s="15" t="s">
        <v>109</v>
      </c>
      <c r="F60" s="48" t="s">
        <v>162</v>
      </c>
      <c r="G60" s="15" t="s">
        <v>86</v>
      </c>
      <c r="H60" s="15" t="s">
        <v>86</v>
      </c>
      <c r="I60" s="15" t="s">
        <v>86</v>
      </c>
      <c r="J60" s="15" t="s">
        <v>86</v>
      </c>
      <c r="K60" s="15" t="s">
        <v>86</v>
      </c>
      <c r="L60" s="15" t="s">
        <v>86</v>
      </c>
      <c r="M60" s="15" t="s">
        <v>86</v>
      </c>
      <c r="N60" s="15" t="s">
        <v>86</v>
      </c>
      <c r="O60" s="15" t="s">
        <v>86</v>
      </c>
      <c r="P60" s="15" t="s">
        <v>86</v>
      </c>
      <c r="Q60" s="15">
        <v>2026</v>
      </c>
      <c r="R60" s="15">
        <v>2026</v>
      </c>
      <c r="S60" s="15">
        <v>5600.7367400000003</v>
      </c>
      <c r="T60" s="15">
        <v>5600.7367400000003</v>
      </c>
      <c r="U60" s="15">
        <v>0</v>
      </c>
      <c r="V60" s="16">
        <f t="shared" si="13"/>
        <v>0</v>
      </c>
      <c r="W60" s="16">
        <v>0</v>
      </c>
      <c r="X60" s="16">
        <v>5600.7367400000003</v>
      </c>
      <c r="Y60" s="16">
        <v>0</v>
      </c>
      <c r="Z60" s="16">
        <v>0</v>
      </c>
      <c r="AA60" s="16">
        <v>0</v>
      </c>
      <c r="AB60" s="16">
        <v>0</v>
      </c>
      <c r="AC60" s="16">
        <f t="shared" si="14"/>
        <v>0</v>
      </c>
      <c r="AD60" s="16">
        <v>5600.7367400000003</v>
      </c>
      <c r="AE60" s="16"/>
      <c r="AF60" s="16"/>
      <c r="AG60" s="16"/>
      <c r="AH60" s="16"/>
      <c r="AI60" s="16"/>
      <c r="AJ60" s="16"/>
      <c r="AK60" s="16"/>
      <c r="AL60" s="16"/>
      <c r="AM60" s="16"/>
      <c r="AN60" s="16"/>
    </row>
    <row r="61" spans="1:40" s="17" customFormat="1" ht="20.45" customHeight="1" x14ac:dyDescent="0.15">
      <c r="A61" s="12" t="s">
        <v>262</v>
      </c>
      <c r="B61" s="13" t="s">
        <v>263</v>
      </c>
      <c r="C61" s="14" t="s">
        <v>264</v>
      </c>
      <c r="D61" s="15" t="s">
        <v>161</v>
      </c>
      <c r="E61" s="15" t="s">
        <v>99</v>
      </c>
      <c r="F61" s="48" t="s">
        <v>162</v>
      </c>
      <c r="G61" s="15" t="s">
        <v>86</v>
      </c>
      <c r="H61" s="15" t="s">
        <v>86</v>
      </c>
      <c r="I61" s="15" t="s">
        <v>86</v>
      </c>
      <c r="J61" s="15" t="s">
        <v>86</v>
      </c>
      <c r="K61" s="15" t="s">
        <v>86</v>
      </c>
      <c r="L61" s="15" t="s">
        <v>86</v>
      </c>
      <c r="M61" s="15" t="s">
        <v>86</v>
      </c>
      <c r="N61" s="15" t="s">
        <v>86</v>
      </c>
      <c r="O61" s="15" t="s">
        <v>86</v>
      </c>
      <c r="P61" s="15" t="s">
        <v>86</v>
      </c>
      <c r="Q61" s="15">
        <v>2024</v>
      </c>
      <c r="R61" s="15">
        <v>2025</v>
      </c>
      <c r="S61" s="15">
        <v>3489.9999999999995</v>
      </c>
      <c r="T61" s="15">
        <v>3489.9999999999995</v>
      </c>
      <c r="U61" s="15">
        <v>0</v>
      </c>
      <c r="V61" s="16">
        <f t="shared" si="13"/>
        <v>239.24912499999937</v>
      </c>
      <c r="W61" s="16">
        <v>3250.7508750000002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f t="shared" si="14"/>
        <v>0</v>
      </c>
      <c r="AD61" s="16">
        <v>3250.7508750000002</v>
      </c>
      <c r="AE61" s="16"/>
      <c r="AF61" s="16"/>
      <c r="AG61" s="16"/>
      <c r="AH61" s="16"/>
      <c r="AI61" s="16"/>
      <c r="AJ61" s="16"/>
      <c r="AK61" s="16"/>
      <c r="AL61" s="16"/>
      <c r="AM61" s="16"/>
      <c r="AN61" s="16"/>
    </row>
    <row r="62" spans="1:40" s="8" customFormat="1" ht="9" customHeight="1" x14ac:dyDescent="0.15">
      <c r="A62" s="51" t="s">
        <v>100</v>
      </c>
      <c r="B62" s="51"/>
      <c r="C62" s="52"/>
      <c r="D62" s="53" t="s">
        <v>86</v>
      </c>
      <c r="E62" s="53" t="s">
        <v>86</v>
      </c>
      <c r="F62" s="53" t="s">
        <v>86</v>
      </c>
      <c r="G62" s="53" t="s">
        <v>86</v>
      </c>
      <c r="H62" s="53" t="s">
        <v>86</v>
      </c>
      <c r="I62" s="53" t="s">
        <v>86</v>
      </c>
      <c r="J62" s="53" t="s">
        <v>86</v>
      </c>
      <c r="K62" s="53" t="s">
        <v>86</v>
      </c>
      <c r="L62" s="53" t="s">
        <v>86</v>
      </c>
      <c r="M62" s="53" t="s">
        <v>86</v>
      </c>
      <c r="N62" s="53" t="s">
        <v>86</v>
      </c>
      <c r="O62" s="53" t="s">
        <v>86</v>
      </c>
      <c r="P62" s="53" t="s">
        <v>86</v>
      </c>
      <c r="Q62" s="53" t="s">
        <v>86</v>
      </c>
      <c r="R62" s="53" t="s">
        <v>86</v>
      </c>
      <c r="S62" s="54">
        <f t="shared" ref="S62:AD62" si="15">S29</f>
        <v>11612631.856340664</v>
      </c>
      <c r="T62" s="54">
        <f t="shared" si="15"/>
        <v>119427.67234</v>
      </c>
      <c r="U62" s="54">
        <f t="shared" si="15"/>
        <v>9709206.627550669</v>
      </c>
      <c r="V62" s="54">
        <f t="shared" si="15"/>
        <v>3964402.279116</v>
      </c>
      <c r="W62" s="54">
        <f t="shared" si="15"/>
        <v>887162.23471166671</v>
      </c>
      <c r="X62" s="54">
        <f t="shared" si="15"/>
        <v>647730.11320533336</v>
      </c>
      <c r="Y62" s="54">
        <f t="shared" si="15"/>
        <v>781655.11018600001</v>
      </c>
      <c r="Z62" s="54">
        <f t="shared" si="15"/>
        <v>1074055.3370499834</v>
      </c>
      <c r="AA62" s="54">
        <f t="shared" si="15"/>
        <v>634673.86634999991</v>
      </c>
      <c r="AB62" s="54">
        <f t="shared" si="15"/>
        <v>947963.11668999994</v>
      </c>
      <c r="AC62" s="54">
        <f t="shared" si="15"/>
        <v>2674989.7990316832</v>
      </c>
      <c r="AD62" s="54">
        <f t="shared" si="15"/>
        <v>4180607.577151651</v>
      </c>
      <c r="AE62" s="54">
        <v>0</v>
      </c>
      <c r="AF62" s="54">
        <f t="shared" ref="AF62:AN62" si="16">AF29</f>
        <v>0</v>
      </c>
      <c r="AG62" s="54">
        <f t="shared" si="16"/>
        <v>0</v>
      </c>
      <c r="AH62" s="54">
        <f t="shared" si="16"/>
        <v>0</v>
      </c>
      <c r="AI62" s="54">
        <f t="shared" si="16"/>
        <v>0</v>
      </c>
      <c r="AJ62" s="54">
        <f t="shared" si="16"/>
        <v>0</v>
      </c>
      <c r="AK62" s="54">
        <f t="shared" si="16"/>
        <v>0</v>
      </c>
      <c r="AL62" s="54">
        <f t="shared" si="16"/>
        <v>786371.32695800008</v>
      </c>
      <c r="AM62" s="54">
        <f t="shared" si="16"/>
        <v>0</v>
      </c>
      <c r="AN62" s="54">
        <f t="shared" si="16"/>
        <v>6260.8740833333304</v>
      </c>
    </row>
    <row r="63" spans="1:40" s="7" customFormat="1" ht="29.45" customHeight="1" x14ac:dyDescent="0.15">
      <c r="A63" s="47" t="s">
        <v>101</v>
      </c>
      <c r="B63" s="47"/>
      <c r="C63" s="14"/>
      <c r="D63" s="15" t="s">
        <v>86</v>
      </c>
      <c r="E63" s="15" t="s">
        <v>86</v>
      </c>
      <c r="F63" s="15" t="s">
        <v>86</v>
      </c>
      <c r="G63" s="15" t="s">
        <v>86</v>
      </c>
      <c r="H63" s="15" t="s">
        <v>86</v>
      </c>
      <c r="I63" s="15" t="s">
        <v>86</v>
      </c>
      <c r="J63" s="15" t="s">
        <v>86</v>
      </c>
      <c r="K63" s="15" t="s">
        <v>86</v>
      </c>
      <c r="L63" s="15" t="s">
        <v>86</v>
      </c>
      <c r="M63" s="15" t="s">
        <v>86</v>
      </c>
      <c r="N63" s="15" t="s">
        <v>86</v>
      </c>
      <c r="O63" s="15" t="s">
        <v>86</v>
      </c>
      <c r="P63" s="15" t="s">
        <v>86</v>
      </c>
      <c r="Q63" s="15" t="s">
        <v>86</v>
      </c>
      <c r="R63" s="15" t="s">
        <v>86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/>
      <c r="AB63" s="16"/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</row>
    <row r="64" spans="1:40" s="8" customFormat="1" ht="9" customHeight="1" x14ac:dyDescent="0.15">
      <c r="A64" s="51" t="s">
        <v>102</v>
      </c>
      <c r="B64" s="51"/>
      <c r="C64" s="52"/>
      <c r="D64" s="53" t="s">
        <v>86</v>
      </c>
      <c r="E64" s="53" t="s">
        <v>86</v>
      </c>
      <c r="F64" s="53" t="s">
        <v>86</v>
      </c>
      <c r="G64" s="53" t="s">
        <v>86</v>
      </c>
      <c r="H64" s="53" t="s">
        <v>86</v>
      </c>
      <c r="I64" s="53" t="s">
        <v>86</v>
      </c>
      <c r="J64" s="53" t="s">
        <v>86</v>
      </c>
      <c r="K64" s="53" t="s">
        <v>86</v>
      </c>
      <c r="L64" s="53" t="s">
        <v>86</v>
      </c>
      <c r="M64" s="53" t="s">
        <v>86</v>
      </c>
      <c r="N64" s="53" t="s">
        <v>86</v>
      </c>
      <c r="O64" s="53" t="s">
        <v>86</v>
      </c>
      <c r="P64" s="53" t="s">
        <v>86</v>
      </c>
      <c r="Q64" s="53" t="s">
        <v>86</v>
      </c>
      <c r="R64" s="53" t="s">
        <v>86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/>
      <c r="AB64" s="54"/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</row>
    <row r="65" spans="1:40" s="7" customFormat="1" ht="13.9" customHeight="1" x14ac:dyDescent="0.15">
      <c r="A65" s="47" t="s">
        <v>103</v>
      </c>
      <c r="B65" s="47"/>
      <c r="C65" s="14"/>
      <c r="D65" s="15" t="s">
        <v>86</v>
      </c>
      <c r="E65" s="15" t="s">
        <v>86</v>
      </c>
      <c r="F65" s="15" t="s">
        <v>86</v>
      </c>
      <c r="G65" s="15" t="s">
        <v>86</v>
      </c>
      <c r="H65" s="15" t="s">
        <v>86</v>
      </c>
      <c r="I65" s="15" t="s">
        <v>86</v>
      </c>
      <c r="J65" s="15" t="s">
        <v>86</v>
      </c>
      <c r="K65" s="15" t="s">
        <v>86</v>
      </c>
      <c r="L65" s="15" t="s">
        <v>86</v>
      </c>
      <c r="M65" s="15" t="s">
        <v>86</v>
      </c>
      <c r="N65" s="15" t="s">
        <v>86</v>
      </c>
      <c r="O65" s="15" t="s">
        <v>86</v>
      </c>
      <c r="P65" s="15" t="s">
        <v>86</v>
      </c>
      <c r="Q65" s="15" t="s">
        <v>86</v>
      </c>
      <c r="R65" s="15" t="s">
        <v>86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/>
      <c r="AB65" s="16"/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</row>
    <row r="66" spans="1:40" s="7" customFormat="1" ht="8.4499999999999993" customHeight="1" x14ac:dyDescent="0.15">
      <c r="A66" s="47" t="s">
        <v>104</v>
      </c>
      <c r="B66" s="47"/>
      <c r="C66" s="14"/>
      <c r="D66" s="15" t="s">
        <v>86</v>
      </c>
      <c r="E66" s="15" t="s">
        <v>86</v>
      </c>
      <c r="F66" s="15" t="s">
        <v>86</v>
      </c>
      <c r="G66" s="15" t="s">
        <v>86</v>
      </c>
      <c r="H66" s="15" t="s">
        <v>86</v>
      </c>
      <c r="I66" s="15" t="s">
        <v>86</v>
      </c>
      <c r="J66" s="15" t="s">
        <v>86</v>
      </c>
      <c r="K66" s="15" t="s">
        <v>86</v>
      </c>
      <c r="L66" s="15" t="s">
        <v>86</v>
      </c>
      <c r="M66" s="15" t="s">
        <v>86</v>
      </c>
      <c r="N66" s="15" t="s">
        <v>86</v>
      </c>
      <c r="O66" s="15" t="s">
        <v>86</v>
      </c>
      <c r="P66" s="15" t="s">
        <v>86</v>
      </c>
      <c r="Q66" s="15" t="s">
        <v>86</v>
      </c>
      <c r="R66" s="15" t="s">
        <v>86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/>
      <c r="AB66" s="16"/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</row>
    <row r="67" spans="1:40" s="7" customFormat="1" ht="16.149999999999999" customHeight="1" x14ac:dyDescent="0.15">
      <c r="A67" s="47" t="s">
        <v>105</v>
      </c>
      <c r="B67" s="47"/>
      <c r="C67" s="14"/>
      <c r="D67" s="15" t="s">
        <v>86</v>
      </c>
      <c r="E67" s="15" t="s">
        <v>86</v>
      </c>
      <c r="F67" s="15" t="s">
        <v>86</v>
      </c>
      <c r="G67" s="15" t="s">
        <v>86</v>
      </c>
      <c r="H67" s="15" t="s">
        <v>86</v>
      </c>
      <c r="I67" s="15" t="s">
        <v>86</v>
      </c>
      <c r="J67" s="15" t="s">
        <v>86</v>
      </c>
      <c r="K67" s="15" t="s">
        <v>86</v>
      </c>
      <c r="L67" s="15" t="s">
        <v>86</v>
      </c>
      <c r="M67" s="15" t="s">
        <v>86</v>
      </c>
      <c r="N67" s="15" t="s">
        <v>86</v>
      </c>
      <c r="O67" s="15" t="s">
        <v>86</v>
      </c>
      <c r="P67" s="15" t="s">
        <v>86</v>
      </c>
      <c r="Q67" s="15" t="s">
        <v>86</v>
      </c>
      <c r="R67" s="15" t="s">
        <v>86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/>
      <c r="AB67" s="16"/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</row>
    <row r="68" spans="1:40" s="8" customFormat="1" ht="9" customHeight="1" x14ac:dyDescent="0.15">
      <c r="A68" s="56" t="s">
        <v>106</v>
      </c>
      <c r="B68" s="56"/>
      <c r="C68" s="57"/>
      <c r="D68" s="53" t="s">
        <v>86</v>
      </c>
      <c r="E68" s="53" t="s">
        <v>86</v>
      </c>
      <c r="F68" s="53" t="s">
        <v>86</v>
      </c>
      <c r="G68" s="53" t="s">
        <v>86</v>
      </c>
      <c r="H68" s="53" t="s">
        <v>86</v>
      </c>
      <c r="I68" s="53" t="s">
        <v>86</v>
      </c>
      <c r="J68" s="53" t="s">
        <v>86</v>
      </c>
      <c r="K68" s="53" t="s">
        <v>86</v>
      </c>
      <c r="L68" s="53" t="s">
        <v>86</v>
      </c>
      <c r="M68" s="53" t="s">
        <v>86</v>
      </c>
      <c r="N68" s="53" t="s">
        <v>86</v>
      </c>
      <c r="O68" s="53" t="s">
        <v>86</v>
      </c>
      <c r="P68" s="53" t="s">
        <v>86</v>
      </c>
      <c r="Q68" s="53" t="s">
        <v>86</v>
      </c>
      <c r="R68" s="53" t="s">
        <v>86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/>
      <c r="AB68" s="54"/>
      <c r="AC68" s="54">
        <v>0</v>
      </c>
      <c r="AD68" s="54">
        <v>0</v>
      </c>
      <c r="AE68" s="54">
        <v>0</v>
      </c>
      <c r="AF68" s="54">
        <v>0</v>
      </c>
      <c r="AG68" s="54">
        <v>0</v>
      </c>
      <c r="AH68" s="54">
        <v>0</v>
      </c>
      <c r="AI68" s="54">
        <v>0</v>
      </c>
      <c r="AJ68" s="54">
        <v>0</v>
      </c>
      <c r="AK68" s="54">
        <v>0</v>
      </c>
      <c r="AL68" s="54">
        <v>0</v>
      </c>
      <c r="AM68" s="54">
        <v>0</v>
      </c>
      <c r="AN68" s="54">
        <v>0</v>
      </c>
    </row>
    <row r="69" spans="1:40" s="10" customFormat="1" ht="48.75" customHeight="1" x14ac:dyDescent="0.15">
      <c r="A69" s="47" t="s">
        <v>107</v>
      </c>
      <c r="B69" s="47"/>
      <c r="C69" s="14"/>
      <c r="D69" s="15" t="s">
        <v>86</v>
      </c>
      <c r="E69" s="15" t="s">
        <v>86</v>
      </c>
      <c r="F69" s="15" t="s">
        <v>86</v>
      </c>
      <c r="G69" s="15" t="s">
        <v>86</v>
      </c>
      <c r="H69" s="15" t="s">
        <v>86</v>
      </c>
      <c r="I69" s="15" t="s">
        <v>86</v>
      </c>
      <c r="J69" s="15" t="s">
        <v>86</v>
      </c>
      <c r="K69" s="15" t="s">
        <v>86</v>
      </c>
      <c r="L69" s="15" t="s">
        <v>86</v>
      </c>
      <c r="M69" s="15" t="s">
        <v>86</v>
      </c>
      <c r="N69" s="15" t="s">
        <v>86</v>
      </c>
      <c r="O69" s="15" t="s">
        <v>86</v>
      </c>
      <c r="P69" s="15" t="s">
        <v>86</v>
      </c>
      <c r="Q69" s="15" t="s">
        <v>86</v>
      </c>
      <c r="R69" s="15" t="s">
        <v>86</v>
      </c>
      <c r="S69" s="16">
        <f t="shared" ref="S69:AN69" si="17">S112</f>
        <v>588533.11759191833</v>
      </c>
      <c r="T69" s="16">
        <f t="shared" si="17"/>
        <v>4608</v>
      </c>
      <c r="U69" s="16">
        <f t="shared" si="17"/>
        <v>54838.155376887007</v>
      </c>
      <c r="V69" s="16">
        <f t="shared" si="17"/>
        <v>154581.36359666669</v>
      </c>
      <c r="W69" s="16">
        <f t="shared" si="17"/>
        <v>238608.24077999999</v>
      </c>
      <c r="X69" s="16">
        <f t="shared" si="17"/>
        <v>28826.323513333336</v>
      </c>
      <c r="Y69" s="16">
        <f t="shared" si="17"/>
        <v>52286.617960000003</v>
      </c>
      <c r="Z69" s="16">
        <f t="shared" si="17"/>
        <v>15985.905837531416</v>
      </c>
      <c r="AA69" s="16">
        <f t="shared" si="17"/>
        <v>35415.060262427061</v>
      </c>
      <c r="AB69" s="16">
        <f t="shared" si="17"/>
        <v>52829.605641959773</v>
      </c>
      <c r="AC69" s="16">
        <f t="shared" si="17"/>
        <v>9999.9999999999472</v>
      </c>
      <c r="AD69" s="16">
        <f t="shared" si="17"/>
        <v>279752.45245166664</v>
      </c>
      <c r="AE69" s="16">
        <f t="shared" si="17"/>
        <v>0</v>
      </c>
      <c r="AF69" s="16">
        <f t="shared" si="17"/>
        <v>0</v>
      </c>
      <c r="AG69" s="16">
        <f t="shared" si="17"/>
        <v>0</v>
      </c>
      <c r="AH69" s="16">
        <f t="shared" si="17"/>
        <v>0</v>
      </c>
      <c r="AI69" s="16">
        <f t="shared" si="17"/>
        <v>0</v>
      </c>
      <c r="AJ69" s="16">
        <f t="shared" si="17"/>
        <v>0</v>
      </c>
      <c r="AK69" s="16">
        <f t="shared" si="17"/>
        <v>0</v>
      </c>
      <c r="AL69" s="16">
        <f t="shared" si="17"/>
        <v>0</v>
      </c>
      <c r="AM69" s="16">
        <f t="shared" si="17"/>
        <v>0</v>
      </c>
      <c r="AN69" s="16">
        <f t="shared" si="17"/>
        <v>144199.30154358488</v>
      </c>
    </row>
    <row r="70" spans="1:40" s="19" customFormat="1" ht="9.75" customHeight="1" x14ac:dyDescent="0.15">
      <c r="A70" s="18" t="s">
        <v>108</v>
      </c>
      <c r="B70" s="14" t="s">
        <v>265</v>
      </c>
      <c r="C70" s="14" t="s">
        <v>266</v>
      </c>
      <c r="D70" s="15" t="s">
        <v>235</v>
      </c>
      <c r="E70" s="15" t="s">
        <v>109</v>
      </c>
      <c r="F70" s="48" t="s">
        <v>237</v>
      </c>
      <c r="G70" s="15" t="s">
        <v>86</v>
      </c>
      <c r="H70" s="15" t="s">
        <v>86</v>
      </c>
      <c r="I70" s="15" t="s">
        <v>86</v>
      </c>
      <c r="J70" s="15" t="s">
        <v>86</v>
      </c>
      <c r="K70" s="15" t="s">
        <v>86</v>
      </c>
      <c r="L70" s="15" t="s">
        <v>86</v>
      </c>
      <c r="M70" s="15" t="s">
        <v>86</v>
      </c>
      <c r="N70" s="15" t="s">
        <v>86</v>
      </c>
      <c r="O70" s="15" t="s">
        <v>86</v>
      </c>
      <c r="P70" s="15" t="s">
        <v>86</v>
      </c>
      <c r="Q70" s="15">
        <v>2013</v>
      </c>
      <c r="R70" s="15">
        <v>2027</v>
      </c>
      <c r="S70" s="15">
        <v>54501.999999999993</v>
      </c>
      <c r="T70" s="15">
        <v>1421</v>
      </c>
      <c r="U70" s="15">
        <v>36001.929249999994</v>
      </c>
      <c r="V70" s="16">
        <f t="shared" ref="V70:V102" si="18">S70-W70-X70-Y70-Z70-AA70-AB70</f>
        <v>35709.236839999998</v>
      </c>
      <c r="W70" s="16">
        <v>0</v>
      </c>
      <c r="X70" s="16">
        <v>0</v>
      </c>
      <c r="Y70" s="16">
        <v>18792.763159999999</v>
      </c>
      <c r="Z70" s="16">
        <v>0</v>
      </c>
      <c r="AA70" s="16">
        <v>0</v>
      </c>
      <c r="AB70" s="16">
        <v>0</v>
      </c>
      <c r="AC70" s="16">
        <f t="shared" ref="AC70:AC102" si="19">S70-V70-W70-X70-Y70-Z70-AA70-AB70</f>
        <v>-3.637978807091713E-12</v>
      </c>
      <c r="AD70" s="16">
        <v>18792.763159999999</v>
      </c>
      <c r="AE70" s="16"/>
      <c r="AF70" s="16"/>
      <c r="AG70" s="16"/>
      <c r="AH70" s="16"/>
      <c r="AI70" s="16"/>
      <c r="AJ70" s="16"/>
      <c r="AK70" s="16"/>
      <c r="AL70" s="16"/>
      <c r="AM70" s="16"/>
      <c r="AN70" s="16"/>
    </row>
    <row r="71" spans="1:40" s="19" customFormat="1" ht="44.25" customHeight="1" x14ac:dyDescent="0.15">
      <c r="A71" s="14" t="s">
        <v>110</v>
      </c>
      <c r="B71" s="14" t="s">
        <v>267</v>
      </c>
      <c r="C71" s="14" t="s">
        <v>268</v>
      </c>
      <c r="D71" s="15" t="s">
        <v>161</v>
      </c>
      <c r="E71" s="15" t="s">
        <v>109</v>
      </c>
      <c r="F71" s="48" t="s">
        <v>162</v>
      </c>
      <c r="G71" s="15" t="s">
        <v>86</v>
      </c>
      <c r="H71" s="15" t="s">
        <v>86</v>
      </c>
      <c r="I71" s="15" t="s">
        <v>86</v>
      </c>
      <c r="J71" s="15" t="s">
        <v>86</v>
      </c>
      <c r="K71" s="15" t="s">
        <v>86</v>
      </c>
      <c r="L71" s="15" t="s">
        <v>86</v>
      </c>
      <c r="M71" s="15" t="s">
        <v>86</v>
      </c>
      <c r="N71" s="15" t="s">
        <v>86</v>
      </c>
      <c r="O71" s="15" t="s">
        <v>86</v>
      </c>
      <c r="P71" s="15" t="s">
        <v>86</v>
      </c>
      <c r="Q71" s="15">
        <v>2013</v>
      </c>
      <c r="R71" s="15">
        <v>2028</v>
      </c>
      <c r="S71" s="16">
        <v>119167.92183000001</v>
      </c>
      <c r="T71" s="16">
        <v>1389</v>
      </c>
      <c r="U71" s="16">
        <v>3730.0409168870201</v>
      </c>
      <c r="V71" s="16">
        <f t="shared" si="18"/>
        <v>69299.463061666684</v>
      </c>
      <c r="W71" s="16">
        <v>17518.798524999998</v>
      </c>
      <c r="X71" s="16">
        <v>8.333333425980527E-5</v>
      </c>
      <c r="Y71" s="16">
        <v>20000</v>
      </c>
      <c r="Z71" s="16">
        <v>12349.660159999999</v>
      </c>
      <c r="AA71" s="16">
        <v>0</v>
      </c>
      <c r="AB71" s="16">
        <v>0</v>
      </c>
      <c r="AC71" s="16">
        <f t="shared" si="19"/>
        <v>-7.2759576141834259E-12</v>
      </c>
      <c r="AD71" s="16">
        <v>49868.458768333301</v>
      </c>
      <c r="AE71" s="16"/>
      <c r="AF71" s="16"/>
      <c r="AG71" s="16"/>
      <c r="AH71" s="16"/>
      <c r="AI71" s="16"/>
      <c r="AJ71" s="16"/>
      <c r="AK71" s="16"/>
      <c r="AL71" s="16"/>
      <c r="AM71" s="16"/>
      <c r="AN71" s="16"/>
    </row>
    <row r="72" spans="1:40" s="19" customFormat="1" ht="12" customHeight="1" x14ac:dyDescent="0.15">
      <c r="A72" s="14" t="s">
        <v>111</v>
      </c>
      <c r="B72" s="14" t="s">
        <v>269</v>
      </c>
      <c r="C72" s="14" t="s">
        <v>270</v>
      </c>
      <c r="D72" s="15" t="s">
        <v>197</v>
      </c>
      <c r="E72" s="15" t="s">
        <v>109</v>
      </c>
      <c r="F72" s="48" t="s">
        <v>198</v>
      </c>
      <c r="G72" s="15" t="s">
        <v>86</v>
      </c>
      <c r="H72" s="15" t="s">
        <v>86</v>
      </c>
      <c r="I72" s="15" t="s">
        <v>86</v>
      </c>
      <c r="J72" s="15" t="s">
        <v>86</v>
      </c>
      <c r="K72" s="15" t="s">
        <v>86</v>
      </c>
      <c r="L72" s="15" t="s">
        <v>86</v>
      </c>
      <c r="M72" s="15" t="s">
        <v>86</v>
      </c>
      <c r="N72" s="15" t="s">
        <v>86</v>
      </c>
      <c r="O72" s="15" t="s">
        <v>86</v>
      </c>
      <c r="P72" s="15" t="s">
        <v>86</v>
      </c>
      <c r="Q72" s="15">
        <v>2013</v>
      </c>
      <c r="R72" s="15">
        <v>2027</v>
      </c>
      <c r="S72" s="15">
        <v>56116.772109999998</v>
      </c>
      <c r="T72" s="15">
        <v>1798</v>
      </c>
      <c r="U72" s="15">
        <v>15106.185209999992</v>
      </c>
      <c r="V72" s="16">
        <f t="shared" si="18"/>
        <v>44289.312488333329</v>
      </c>
      <c r="W72" s="16">
        <v>1348.1495916666668</v>
      </c>
      <c r="X72" s="16">
        <v>0</v>
      </c>
      <c r="Y72" s="16">
        <v>10479.310030000001</v>
      </c>
      <c r="Z72" s="16">
        <v>0</v>
      </c>
      <c r="AA72" s="16">
        <v>0</v>
      </c>
      <c r="AB72" s="16">
        <v>0</v>
      </c>
      <c r="AC72" s="16">
        <f t="shared" si="19"/>
        <v>1.8189894035458565E-12</v>
      </c>
      <c r="AD72" s="16">
        <v>11827.4596216667</v>
      </c>
      <c r="AE72" s="16"/>
      <c r="AF72" s="16"/>
      <c r="AG72" s="16"/>
      <c r="AH72" s="16"/>
      <c r="AI72" s="16"/>
      <c r="AJ72" s="16"/>
      <c r="AK72" s="16"/>
      <c r="AL72" s="16"/>
      <c r="AM72" s="16"/>
      <c r="AN72" s="16"/>
    </row>
    <row r="73" spans="1:40" s="19" customFormat="1" ht="12" customHeight="1" x14ac:dyDescent="0.15">
      <c r="A73" s="14" t="s">
        <v>112</v>
      </c>
      <c r="B73" s="14" t="s">
        <v>271</v>
      </c>
      <c r="C73" s="14" t="s">
        <v>272</v>
      </c>
      <c r="D73" s="15" t="s">
        <v>86</v>
      </c>
      <c r="E73" s="15" t="s">
        <v>109</v>
      </c>
      <c r="F73" s="48" t="s">
        <v>162</v>
      </c>
      <c r="G73" s="15" t="s">
        <v>86</v>
      </c>
      <c r="H73" s="15" t="s">
        <v>86</v>
      </c>
      <c r="I73" s="15" t="s">
        <v>86</v>
      </c>
      <c r="J73" s="15" t="s">
        <v>86</v>
      </c>
      <c r="K73" s="15" t="s">
        <v>86</v>
      </c>
      <c r="L73" s="15" t="s">
        <v>86</v>
      </c>
      <c r="M73" s="15" t="s">
        <v>86</v>
      </c>
      <c r="N73" s="15" t="s">
        <v>86</v>
      </c>
      <c r="O73" s="15" t="s">
        <v>86</v>
      </c>
      <c r="P73" s="15" t="s">
        <v>86</v>
      </c>
      <c r="Q73" s="15">
        <v>2025</v>
      </c>
      <c r="R73" s="15">
        <v>2025</v>
      </c>
      <c r="S73" s="15">
        <v>1985.45622</v>
      </c>
      <c r="T73" s="15">
        <v>0</v>
      </c>
      <c r="U73" s="15">
        <v>0</v>
      </c>
      <c r="V73" s="16">
        <f t="shared" si="18"/>
        <v>2.2737367544323206E-13</v>
      </c>
      <c r="W73" s="16">
        <v>1985.4562199999998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f t="shared" si="19"/>
        <v>0</v>
      </c>
      <c r="AD73" s="16">
        <v>1985.45622</v>
      </c>
      <c r="AE73" s="16"/>
      <c r="AF73" s="16"/>
      <c r="AG73" s="16"/>
      <c r="AH73" s="16"/>
      <c r="AI73" s="16"/>
      <c r="AJ73" s="16"/>
      <c r="AK73" s="16"/>
      <c r="AL73" s="16"/>
      <c r="AM73" s="16"/>
      <c r="AN73" s="16"/>
    </row>
    <row r="74" spans="1:40" s="19" customFormat="1" ht="12" customHeight="1" x14ac:dyDescent="0.15">
      <c r="A74" s="14" t="s">
        <v>113</v>
      </c>
      <c r="B74" s="14" t="s">
        <v>273</v>
      </c>
      <c r="C74" s="14" t="s">
        <v>274</v>
      </c>
      <c r="D74" s="15" t="s">
        <v>86</v>
      </c>
      <c r="E74" s="15" t="s">
        <v>109</v>
      </c>
      <c r="F74" s="48" t="s">
        <v>162</v>
      </c>
      <c r="G74" s="15" t="s">
        <v>86</v>
      </c>
      <c r="H74" s="15" t="s">
        <v>86</v>
      </c>
      <c r="I74" s="15" t="s">
        <v>86</v>
      </c>
      <c r="J74" s="15" t="s">
        <v>86</v>
      </c>
      <c r="K74" s="15" t="s">
        <v>86</v>
      </c>
      <c r="L74" s="15" t="s">
        <v>86</v>
      </c>
      <c r="M74" s="15" t="s">
        <v>86</v>
      </c>
      <c r="N74" s="15" t="s">
        <v>86</v>
      </c>
      <c r="O74" s="15" t="s">
        <v>86</v>
      </c>
      <c r="P74" s="15" t="s">
        <v>86</v>
      </c>
      <c r="Q74" s="15">
        <v>2025</v>
      </c>
      <c r="R74" s="15">
        <v>2025</v>
      </c>
      <c r="S74" s="15">
        <v>268.51533000000001</v>
      </c>
      <c r="T74" s="15">
        <v>0</v>
      </c>
      <c r="U74" s="15">
        <v>0</v>
      </c>
      <c r="V74" s="16">
        <f t="shared" si="18"/>
        <v>0</v>
      </c>
      <c r="W74" s="16">
        <v>268.51533000000001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f t="shared" si="19"/>
        <v>0</v>
      </c>
      <c r="AD74" s="16">
        <v>268.51533000000001</v>
      </c>
      <c r="AE74" s="16"/>
      <c r="AF74" s="16"/>
      <c r="AG74" s="16"/>
      <c r="AH74" s="16"/>
      <c r="AI74" s="16"/>
      <c r="AJ74" s="16"/>
      <c r="AK74" s="16"/>
      <c r="AL74" s="16"/>
      <c r="AM74" s="16"/>
      <c r="AN74" s="16"/>
    </row>
    <row r="75" spans="1:40" s="19" customFormat="1" ht="12" customHeight="1" x14ac:dyDescent="0.15">
      <c r="A75" s="14" t="s">
        <v>114</v>
      </c>
      <c r="B75" s="14" t="s">
        <v>275</v>
      </c>
      <c r="C75" s="14" t="s">
        <v>276</v>
      </c>
      <c r="D75" s="15" t="s">
        <v>86</v>
      </c>
      <c r="E75" s="15" t="s">
        <v>109</v>
      </c>
      <c r="F75" s="48" t="s">
        <v>162</v>
      </c>
      <c r="G75" s="15" t="s">
        <v>86</v>
      </c>
      <c r="H75" s="15" t="s">
        <v>86</v>
      </c>
      <c r="I75" s="15" t="s">
        <v>86</v>
      </c>
      <c r="J75" s="15" t="s">
        <v>86</v>
      </c>
      <c r="K75" s="15" t="s">
        <v>86</v>
      </c>
      <c r="L75" s="15" t="s">
        <v>86</v>
      </c>
      <c r="M75" s="15" t="s">
        <v>86</v>
      </c>
      <c r="N75" s="15" t="s">
        <v>86</v>
      </c>
      <c r="O75" s="15" t="s">
        <v>86</v>
      </c>
      <c r="P75" s="15" t="s">
        <v>86</v>
      </c>
      <c r="Q75" s="15">
        <v>2025</v>
      </c>
      <c r="R75" s="15">
        <v>2025</v>
      </c>
      <c r="S75" s="15">
        <v>1700.9026799999999</v>
      </c>
      <c r="T75" s="15">
        <v>0</v>
      </c>
      <c r="U75" s="15">
        <v>0</v>
      </c>
      <c r="V75" s="16">
        <f t="shared" si="18"/>
        <v>0</v>
      </c>
      <c r="W75" s="16">
        <v>1700.9026799999999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f t="shared" si="19"/>
        <v>0</v>
      </c>
      <c r="AD75" s="16">
        <v>1700.9026799999999</v>
      </c>
      <c r="AE75" s="16"/>
      <c r="AF75" s="16"/>
      <c r="AG75" s="16"/>
      <c r="AH75" s="16"/>
      <c r="AI75" s="16"/>
      <c r="AJ75" s="16"/>
      <c r="AK75" s="16"/>
      <c r="AL75" s="16"/>
      <c r="AM75" s="16"/>
      <c r="AN75" s="16"/>
    </row>
    <row r="76" spans="1:40" s="19" customFormat="1" ht="12" customHeight="1" x14ac:dyDescent="0.15">
      <c r="A76" s="14" t="s">
        <v>116</v>
      </c>
      <c r="B76" s="14" t="s">
        <v>277</v>
      </c>
      <c r="C76" s="14" t="s">
        <v>278</v>
      </c>
      <c r="D76" s="15" t="s">
        <v>86</v>
      </c>
      <c r="E76" s="15" t="s">
        <v>109</v>
      </c>
      <c r="F76" s="48" t="s">
        <v>162</v>
      </c>
      <c r="G76" s="15" t="s">
        <v>86</v>
      </c>
      <c r="H76" s="15" t="s">
        <v>86</v>
      </c>
      <c r="I76" s="15" t="s">
        <v>86</v>
      </c>
      <c r="J76" s="15" t="s">
        <v>86</v>
      </c>
      <c r="K76" s="15" t="s">
        <v>86</v>
      </c>
      <c r="L76" s="15" t="s">
        <v>86</v>
      </c>
      <c r="M76" s="15" t="s">
        <v>86</v>
      </c>
      <c r="N76" s="15" t="s">
        <v>86</v>
      </c>
      <c r="O76" s="15" t="s">
        <v>86</v>
      </c>
      <c r="P76" s="15" t="s">
        <v>86</v>
      </c>
      <c r="Q76" s="15">
        <v>2025</v>
      </c>
      <c r="R76" s="15">
        <v>2025</v>
      </c>
      <c r="S76" s="15">
        <v>234.84701000000001</v>
      </c>
      <c r="T76" s="15">
        <v>0</v>
      </c>
      <c r="U76" s="15">
        <v>0</v>
      </c>
      <c r="V76" s="16">
        <f t="shared" si="18"/>
        <v>0</v>
      </c>
      <c r="W76" s="16">
        <v>234.84701000000001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f t="shared" si="19"/>
        <v>0</v>
      </c>
      <c r="AD76" s="16">
        <v>234.84701000000001</v>
      </c>
      <c r="AE76" s="16"/>
      <c r="AF76" s="16"/>
      <c r="AG76" s="16"/>
      <c r="AH76" s="16"/>
      <c r="AI76" s="16"/>
      <c r="AJ76" s="16"/>
      <c r="AK76" s="16"/>
      <c r="AL76" s="16"/>
      <c r="AM76" s="16"/>
      <c r="AN76" s="16"/>
    </row>
    <row r="77" spans="1:40" s="19" customFormat="1" ht="12" customHeight="1" x14ac:dyDescent="0.15">
      <c r="A77" s="14" t="s">
        <v>117</v>
      </c>
      <c r="B77" s="14" t="s">
        <v>279</v>
      </c>
      <c r="C77" s="14" t="s">
        <v>280</v>
      </c>
      <c r="D77" s="15" t="s">
        <v>86</v>
      </c>
      <c r="E77" s="15" t="s">
        <v>109</v>
      </c>
      <c r="F77" s="48" t="s">
        <v>162</v>
      </c>
      <c r="G77" s="15" t="s">
        <v>86</v>
      </c>
      <c r="H77" s="15" t="s">
        <v>86</v>
      </c>
      <c r="I77" s="15" t="s">
        <v>86</v>
      </c>
      <c r="J77" s="15" t="s">
        <v>86</v>
      </c>
      <c r="K77" s="15" t="s">
        <v>86</v>
      </c>
      <c r="L77" s="15" t="s">
        <v>86</v>
      </c>
      <c r="M77" s="15" t="s">
        <v>86</v>
      </c>
      <c r="N77" s="15" t="s">
        <v>86</v>
      </c>
      <c r="O77" s="15" t="s">
        <v>86</v>
      </c>
      <c r="P77" s="15" t="s">
        <v>86</v>
      </c>
      <c r="Q77" s="15">
        <v>2025</v>
      </c>
      <c r="R77" s="15">
        <v>2025</v>
      </c>
      <c r="S77" s="15">
        <v>709.94197999999994</v>
      </c>
      <c r="T77" s="15">
        <v>0</v>
      </c>
      <c r="U77" s="15">
        <v>0</v>
      </c>
      <c r="V77" s="16">
        <f t="shared" si="18"/>
        <v>0</v>
      </c>
      <c r="W77" s="16">
        <v>709.94197999999994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f t="shared" si="19"/>
        <v>0</v>
      </c>
      <c r="AD77" s="16">
        <v>709.94197999999994</v>
      </c>
      <c r="AE77" s="16"/>
      <c r="AF77" s="16"/>
      <c r="AG77" s="16"/>
      <c r="AH77" s="16"/>
      <c r="AI77" s="16"/>
      <c r="AJ77" s="16"/>
      <c r="AK77" s="16"/>
      <c r="AL77" s="16"/>
      <c r="AM77" s="16"/>
      <c r="AN77" s="16"/>
    </row>
    <row r="78" spans="1:40" s="19" customFormat="1" ht="12" customHeight="1" x14ac:dyDescent="0.15">
      <c r="A78" s="14" t="s">
        <v>281</v>
      </c>
      <c r="B78" s="14" t="s">
        <v>282</v>
      </c>
      <c r="C78" s="14" t="s">
        <v>283</v>
      </c>
      <c r="D78" s="15" t="s">
        <v>86</v>
      </c>
      <c r="E78" s="15" t="s">
        <v>109</v>
      </c>
      <c r="F78" s="48" t="s">
        <v>162</v>
      </c>
      <c r="G78" s="15" t="s">
        <v>86</v>
      </c>
      <c r="H78" s="15" t="s">
        <v>86</v>
      </c>
      <c r="I78" s="15" t="s">
        <v>86</v>
      </c>
      <c r="J78" s="15" t="s">
        <v>86</v>
      </c>
      <c r="K78" s="15" t="s">
        <v>86</v>
      </c>
      <c r="L78" s="15" t="s">
        <v>86</v>
      </c>
      <c r="M78" s="15" t="s">
        <v>86</v>
      </c>
      <c r="N78" s="15" t="s">
        <v>86</v>
      </c>
      <c r="O78" s="15" t="s">
        <v>86</v>
      </c>
      <c r="P78" s="15" t="s">
        <v>86</v>
      </c>
      <c r="Q78" s="15">
        <v>2027</v>
      </c>
      <c r="R78" s="15">
        <v>2027</v>
      </c>
      <c r="S78" s="15">
        <v>190.14090999999999</v>
      </c>
      <c r="T78" s="15">
        <v>0</v>
      </c>
      <c r="U78" s="15">
        <v>0</v>
      </c>
      <c r="V78" s="16">
        <f t="shared" si="18"/>
        <v>0</v>
      </c>
      <c r="W78" s="16">
        <v>0</v>
      </c>
      <c r="X78" s="16">
        <v>0</v>
      </c>
      <c r="Y78" s="16">
        <v>190.14090999999999</v>
      </c>
      <c r="Z78" s="16">
        <v>0</v>
      </c>
      <c r="AA78" s="16">
        <v>0</v>
      </c>
      <c r="AB78" s="16">
        <v>0</v>
      </c>
      <c r="AC78" s="16">
        <f t="shared" si="19"/>
        <v>0</v>
      </c>
      <c r="AD78" s="16">
        <v>190.14090999999999</v>
      </c>
      <c r="AE78" s="16"/>
      <c r="AF78" s="16"/>
      <c r="AG78" s="16"/>
      <c r="AH78" s="16"/>
      <c r="AI78" s="16"/>
      <c r="AJ78" s="16"/>
      <c r="AK78" s="16"/>
      <c r="AL78" s="16"/>
      <c r="AM78" s="16"/>
      <c r="AN78" s="16"/>
    </row>
    <row r="79" spans="1:40" s="19" customFormat="1" ht="12" customHeight="1" x14ac:dyDescent="0.15">
      <c r="A79" s="14" t="s">
        <v>284</v>
      </c>
      <c r="B79" s="14" t="s">
        <v>285</v>
      </c>
      <c r="C79" s="14" t="s">
        <v>286</v>
      </c>
      <c r="D79" s="15" t="s">
        <v>86</v>
      </c>
      <c r="E79" s="15" t="s">
        <v>109</v>
      </c>
      <c r="F79" s="48" t="s">
        <v>162</v>
      </c>
      <c r="G79" s="15" t="s">
        <v>86</v>
      </c>
      <c r="H79" s="15" t="s">
        <v>86</v>
      </c>
      <c r="I79" s="15" t="s">
        <v>86</v>
      </c>
      <c r="J79" s="15" t="s">
        <v>86</v>
      </c>
      <c r="K79" s="15" t="s">
        <v>86</v>
      </c>
      <c r="L79" s="15" t="s">
        <v>86</v>
      </c>
      <c r="M79" s="15" t="s">
        <v>86</v>
      </c>
      <c r="N79" s="15" t="s">
        <v>86</v>
      </c>
      <c r="O79" s="15" t="s">
        <v>86</v>
      </c>
      <c r="P79" s="15" t="s">
        <v>86</v>
      </c>
      <c r="Q79" s="15">
        <v>2025</v>
      </c>
      <c r="R79" s="15">
        <v>2025</v>
      </c>
      <c r="S79" s="15">
        <v>1826.6654000000001</v>
      </c>
      <c r="T79" s="15">
        <v>0</v>
      </c>
      <c r="U79" s="15">
        <v>0</v>
      </c>
      <c r="V79" s="16">
        <f t="shared" si="18"/>
        <v>-2.2737367544323206E-13</v>
      </c>
      <c r="W79" s="16">
        <v>1826.6654000000003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f t="shared" si="19"/>
        <v>0</v>
      </c>
      <c r="AD79" s="16">
        <v>1826.6654000000001</v>
      </c>
      <c r="AE79" s="16"/>
      <c r="AF79" s="16"/>
      <c r="AG79" s="16"/>
      <c r="AH79" s="16"/>
      <c r="AI79" s="16"/>
      <c r="AJ79" s="16"/>
      <c r="AK79" s="16"/>
      <c r="AL79" s="16"/>
      <c r="AM79" s="16"/>
      <c r="AN79" s="16"/>
    </row>
    <row r="80" spans="1:40" s="19" customFormat="1" ht="12" customHeight="1" x14ac:dyDescent="0.15">
      <c r="A80" s="14" t="s">
        <v>287</v>
      </c>
      <c r="B80" s="14" t="s">
        <v>288</v>
      </c>
      <c r="C80" s="14" t="s">
        <v>289</v>
      </c>
      <c r="D80" s="15" t="s">
        <v>86</v>
      </c>
      <c r="E80" s="15" t="s">
        <v>109</v>
      </c>
      <c r="F80" s="48" t="s">
        <v>162</v>
      </c>
      <c r="G80" s="15" t="s">
        <v>86</v>
      </c>
      <c r="H80" s="15" t="s">
        <v>86</v>
      </c>
      <c r="I80" s="15" t="s">
        <v>86</v>
      </c>
      <c r="J80" s="15" t="s">
        <v>86</v>
      </c>
      <c r="K80" s="15" t="s">
        <v>86</v>
      </c>
      <c r="L80" s="15" t="s">
        <v>86</v>
      </c>
      <c r="M80" s="15" t="s">
        <v>86</v>
      </c>
      <c r="N80" s="15" t="s">
        <v>86</v>
      </c>
      <c r="O80" s="15" t="s">
        <v>86</v>
      </c>
      <c r="P80" s="15" t="s">
        <v>86</v>
      </c>
      <c r="Q80" s="15">
        <v>2025</v>
      </c>
      <c r="R80" s="15">
        <v>2025</v>
      </c>
      <c r="S80" s="15">
        <v>409.50900000000001</v>
      </c>
      <c r="T80" s="15">
        <v>0</v>
      </c>
      <c r="U80" s="15">
        <v>0</v>
      </c>
      <c r="V80" s="16">
        <f t="shared" si="18"/>
        <v>0</v>
      </c>
      <c r="W80" s="16">
        <v>409.50900000000001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f t="shared" si="19"/>
        <v>0</v>
      </c>
      <c r="AD80" s="16">
        <v>409.50900000000001</v>
      </c>
      <c r="AE80" s="16"/>
      <c r="AF80" s="16"/>
      <c r="AG80" s="16"/>
      <c r="AH80" s="16"/>
      <c r="AI80" s="16"/>
      <c r="AJ80" s="16"/>
      <c r="AK80" s="16"/>
      <c r="AL80" s="16"/>
      <c r="AM80" s="16"/>
      <c r="AN80" s="16"/>
    </row>
    <row r="81" spans="1:40" s="19" customFormat="1" ht="9.75" customHeight="1" x14ac:dyDescent="0.15">
      <c r="A81" s="14" t="s">
        <v>290</v>
      </c>
      <c r="B81" s="14" t="s">
        <v>291</v>
      </c>
      <c r="C81" s="14" t="s">
        <v>292</v>
      </c>
      <c r="D81" s="15" t="s">
        <v>86</v>
      </c>
      <c r="E81" s="15" t="s">
        <v>109</v>
      </c>
      <c r="F81" s="48" t="s">
        <v>162</v>
      </c>
      <c r="G81" s="15" t="s">
        <v>86</v>
      </c>
      <c r="H81" s="15" t="s">
        <v>86</v>
      </c>
      <c r="I81" s="15" t="s">
        <v>86</v>
      </c>
      <c r="J81" s="15" t="s">
        <v>86</v>
      </c>
      <c r="K81" s="15" t="s">
        <v>86</v>
      </c>
      <c r="L81" s="15" t="s">
        <v>86</v>
      </c>
      <c r="M81" s="15" t="s">
        <v>86</v>
      </c>
      <c r="N81" s="15" t="s">
        <v>86</v>
      </c>
      <c r="O81" s="15" t="s">
        <v>86</v>
      </c>
      <c r="P81" s="15" t="s">
        <v>86</v>
      </c>
      <c r="Q81" s="15">
        <v>2025</v>
      </c>
      <c r="R81" s="15">
        <v>2025</v>
      </c>
      <c r="S81" s="15">
        <v>564.91233999999997</v>
      </c>
      <c r="T81" s="15">
        <v>0</v>
      </c>
      <c r="U81" s="15">
        <v>0</v>
      </c>
      <c r="V81" s="16">
        <f t="shared" si="18"/>
        <v>-1.6666667761455756E-6</v>
      </c>
      <c r="W81" s="16">
        <v>564.91234166666675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f t="shared" si="19"/>
        <v>0</v>
      </c>
      <c r="AD81" s="16">
        <v>564.91234166666698</v>
      </c>
      <c r="AE81" s="16"/>
      <c r="AF81" s="16"/>
      <c r="AG81" s="16"/>
      <c r="AH81" s="16"/>
      <c r="AI81" s="16"/>
      <c r="AJ81" s="16"/>
      <c r="AK81" s="16"/>
      <c r="AL81" s="16"/>
      <c r="AM81" s="16"/>
      <c r="AN81" s="16"/>
    </row>
    <row r="82" spans="1:40" s="19" customFormat="1" ht="9.75" customHeight="1" x14ac:dyDescent="0.15">
      <c r="A82" s="14" t="s">
        <v>293</v>
      </c>
      <c r="B82" s="14" t="s">
        <v>294</v>
      </c>
      <c r="C82" s="14" t="s">
        <v>295</v>
      </c>
      <c r="D82" s="15" t="s">
        <v>86</v>
      </c>
      <c r="E82" s="15" t="s">
        <v>109</v>
      </c>
      <c r="F82" s="48" t="s">
        <v>162</v>
      </c>
      <c r="G82" s="15" t="s">
        <v>86</v>
      </c>
      <c r="H82" s="15" t="s">
        <v>86</v>
      </c>
      <c r="I82" s="15" t="s">
        <v>86</v>
      </c>
      <c r="J82" s="15" t="s">
        <v>86</v>
      </c>
      <c r="K82" s="15" t="s">
        <v>86</v>
      </c>
      <c r="L82" s="15" t="s">
        <v>86</v>
      </c>
      <c r="M82" s="15" t="s">
        <v>86</v>
      </c>
      <c r="N82" s="15" t="s">
        <v>86</v>
      </c>
      <c r="O82" s="15" t="s">
        <v>86</v>
      </c>
      <c r="P82" s="15" t="s">
        <v>86</v>
      </c>
      <c r="Q82" s="15">
        <v>2025</v>
      </c>
      <c r="R82" s="15">
        <v>2025</v>
      </c>
      <c r="S82" s="15">
        <v>178.38791000000001</v>
      </c>
      <c r="T82" s="15">
        <v>0</v>
      </c>
      <c r="U82" s="15">
        <v>0</v>
      </c>
      <c r="V82" s="16">
        <f t="shared" si="18"/>
        <v>1.6666666624587378E-6</v>
      </c>
      <c r="W82" s="16">
        <v>178.38790833333334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f t="shared" si="19"/>
        <v>0</v>
      </c>
      <c r="AD82" s="16">
        <v>178.387908333333</v>
      </c>
      <c r="AE82" s="16"/>
      <c r="AF82" s="16"/>
      <c r="AG82" s="16"/>
      <c r="AH82" s="16"/>
      <c r="AI82" s="16"/>
      <c r="AJ82" s="16"/>
      <c r="AK82" s="16"/>
      <c r="AL82" s="16"/>
      <c r="AM82" s="16"/>
      <c r="AN82" s="16"/>
    </row>
    <row r="83" spans="1:40" s="19" customFormat="1" ht="9.75" customHeight="1" x14ac:dyDescent="0.15">
      <c r="A83" s="14" t="s">
        <v>296</v>
      </c>
      <c r="B83" s="14" t="s">
        <v>297</v>
      </c>
      <c r="C83" s="14" t="s">
        <v>298</v>
      </c>
      <c r="D83" s="15" t="s">
        <v>86</v>
      </c>
      <c r="E83" s="15" t="s">
        <v>109</v>
      </c>
      <c r="F83" s="48" t="s">
        <v>162</v>
      </c>
      <c r="G83" s="15" t="s">
        <v>86</v>
      </c>
      <c r="H83" s="15" t="s">
        <v>86</v>
      </c>
      <c r="I83" s="15" t="s">
        <v>86</v>
      </c>
      <c r="J83" s="15" t="s">
        <v>86</v>
      </c>
      <c r="K83" s="15" t="s">
        <v>86</v>
      </c>
      <c r="L83" s="15" t="s">
        <v>86</v>
      </c>
      <c r="M83" s="15" t="s">
        <v>86</v>
      </c>
      <c r="N83" s="15" t="s">
        <v>86</v>
      </c>
      <c r="O83" s="15" t="s">
        <v>86</v>
      </c>
      <c r="P83" s="15" t="s">
        <v>86</v>
      </c>
      <c r="Q83" s="15">
        <v>2025</v>
      </c>
      <c r="R83" s="15">
        <v>2025</v>
      </c>
      <c r="S83" s="15">
        <v>2627.4416900000001</v>
      </c>
      <c r="T83" s="15">
        <v>0</v>
      </c>
      <c r="U83" s="15">
        <v>0</v>
      </c>
      <c r="V83" s="16">
        <f t="shared" si="18"/>
        <v>0</v>
      </c>
      <c r="W83" s="16">
        <v>2627.4416900000001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f t="shared" si="19"/>
        <v>0</v>
      </c>
      <c r="AD83" s="16">
        <v>2627.4416900000001</v>
      </c>
      <c r="AE83" s="16"/>
      <c r="AF83" s="16"/>
      <c r="AG83" s="16"/>
      <c r="AH83" s="16"/>
      <c r="AI83" s="16"/>
      <c r="AJ83" s="16"/>
      <c r="AK83" s="16"/>
      <c r="AL83" s="16"/>
      <c r="AM83" s="16"/>
      <c r="AN83" s="16"/>
    </row>
    <row r="84" spans="1:40" s="19" customFormat="1" ht="7.5" customHeight="1" x14ac:dyDescent="0.15">
      <c r="A84" s="14" t="s">
        <v>299</v>
      </c>
      <c r="B84" s="14" t="s">
        <v>300</v>
      </c>
      <c r="C84" s="14" t="s">
        <v>301</v>
      </c>
      <c r="D84" s="15" t="s">
        <v>86</v>
      </c>
      <c r="E84" s="15" t="s">
        <v>109</v>
      </c>
      <c r="F84" s="48" t="s">
        <v>162</v>
      </c>
      <c r="G84" s="15" t="s">
        <v>86</v>
      </c>
      <c r="H84" s="15" t="s">
        <v>86</v>
      </c>
      <c r="I84" s="15" t="s">
        <v>86</v>
      </c>
      <c r="J84" s="15" t="s">
        <v>86</v>
      </c>
      <c r="K84" s="15" t="s">
        <v>86</v>
      </c>
      <c r="L84" s="15" t="s">
        <v>86</v>
      </c>
      <c r="M84" s="15" t="s">
        <v>86</v>
      </c>
      <c r="N84" s="15" t="s">
        <v>86</v>
      </c>
      <c r="O84" s="15" t="s">
        <v>86</v>
      </c>
      <c r="P84" s="15" t="s">
        <v>86</v>
      </c>
      <c r="Q84" s="15">
        <v>2025</v>
      </c>
      <c r="R84" s="15">
        <v>2025</v>
      </c>
      <c r="S84" s="15">
        <v>185.40192999999999</v>
      </c>
      <c r="T84" s="15">
        <v>0</v>
      </c>
      <c r="U84" s="15">
        <v>0</v>
      </c>
      <c r="V84" s="16">
        <f t="shared" si="18"/>
        <v>-3.3333333249174757E-6</v>
      </c>
      <c r="W84" s="16">
        <v>185.40193333333332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f t="shared" si="19"/>
        <v>0</v>
      </c>
      <c r="AD84" s="16">
        <v>185.40193333333301</v>
      </c>
      <c r="AE84" s="16"/>
      <c r="AF84" s="16"/>
      <c r="AG84" s="16"/>
      <c r="AH84" s="16"/>
      <c r="AI84" s="16"/>
      <c r="AJ84" s="16"/>
      <c r="AK84" s="16"/>
      <c r="AL84" s="16"/>
      <c r="AM84" s="16"/>
      <c r="AN84" s="16"/>
    </row>
    <row r="85" spans="1:40" s="19" customFormat="1" ht="7.5" customHeight="1" x14ac:dyDescent="0.15">
      <c r="A85" s="14" t="s">
        <v>302</v>
      </c>
      <c r="B85" s="14" t="s">
        <v>303</v>
      </c>
      <c r="C85" s="14" t="s">
        <v>304</v>
      </c>
      <c r="D85" s="15" t="s">
        <v>86</v>
      </c>
      <c r="E85" s="15" t="s">
        <v>109</v>
      </c>
      <c r="F85" s="48" t="s">
        <v>162</v>
      </c>
      <c r="G85" s="15" t="s">
        <v>86</v>
      </c>
      <c r="H85" s="15" t="s">
        <v>86</v>
      </c>
      <c r="I85" s="15" t="s">
        <v>86</v>
      </c>
      <c r="J85" s="15" t="s">
        <v>86</v>
      </c>
      <c r="K85" s="15" t="s">
        <v>86</v>
      </c>
      <c r="L85" s="15" t="s">
        <v>86</v>
      </c>
      <c r="M85" s="15" t="s">
        <v>86</v>
      </c>
      <c r="N85" s="15" t="s">
        <v>86</v>
      </c>
      <c r="O85" s="15" t="s">
        <v>86</v>
      </c>
      <c r="P85" s="15" t="s">
        <v>86</v>
      </c>
      <c r="Q85" s="15">
        <v>2025</v>
      </c>
      <c r="R85" s="15">
        <v>2025</v>
      </c>
      <c r="S85" s="15">
        <v>381.59228999999999</v>
      </c>
      <c r="T85" s="15">
        <v>0</v>
      </c>
      <c r="U85" s="15">
        <v>0</v>
      </c>
      <c r="V85" s="16">
        <f t="shared" si="18"/>
        <v>-1.6666667193021567E-6</v>
      </c>
      <c r="W85" s="16">
        <v>381.59229166666671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f t="shared" si="19"/>
        <v>0</v>
      </c>
      <c r="AD85" s="16">
        <v>381.59229166666699</v>
      </c>
      <c r="AE85" s="16"/>
      <c r="AF85" s="16"/>
      <c r="AG85" s="16"/>
      <c r="AH85" s="16"/>
      <c r="AI85" s="16"/>
      <c r="AJ85" s="16"/>
      <c r="AK85" s="16"/>
      <c r="AL85" s="16"/>
      <c r="AM85" s="16"/>
      <c r="AN85" s="16"/>
    </row>
    <row r="86" spans="1:40" s="19" customFormat="1" ht="7.5" customHeight="1" x14ac:dyDescent="0.15">
      <c r="A86" s="14" t="s">
        <v>305</v>
      </c>
      <c r="B86" s="14" t="s">
        <v>306</v>
      </c>
      <c r="C86" s="14" t="s">
        <v>307</v>
      </c>
      <c r="D86" s="15" t="s">
        <v>86</v>
      </c>
      <c r="E86" s="15" t="s">
        <v>109</v>
      </c>
      <c r="F86" s="48" t="s">
        <v>162</v>
      </c>
      <c r="G86" s="15" t="s">
        <v>86</v>
      </c>
      <c r="H86" s="15" t="s">
        <v>86</v>
      </c>
      <c r="I86" s="15" t="s">
        <v>86</v>
      </c>
      <c r="J86" s="15" t="s">
        <v>86</v>
      </c>
      <c r="K86" s="15" t="s">
        <v>86</v>
      </c>
      <c r="L86" s="15" t="s">
        <v>86</v>
      </c>
      <c r="M86" s="15" t="s">
        <v>86</v>
      </c>
      <c r="N86" s="15" t="s">
        <v>86</v>
      </c>
      <c r="O86" s="15" t="s">
        <v>86</v>
      </c>
      <c r="P86" s="15" t="s">
        <v>86</v>
      </c>
      <c r="Q86" s="15">
        <v>2025</v>
      </c>
      <c r="R86" s="15">
        <v>2025</v>
      </c>
      <c r="S86" s="15">
        <v>124.60157</v>
      </c>
      <c r="T86" s="15">
        <v>0</v>
      </c>
      <c r="U86" s="15">
        <v>0</v>
      </c>
      <c r="V86" s="16">
        <f t="shared" si="18"/>
        <v>3.333333310706621E-6</v>
      </c>
      <c r="W86" s="16">
        <v>124.60156666666668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f t="shared" si="19"/>
        <v>0</v>
      </c>
      <c r="AD86" s="16">
        <v>124.601566666667</v>
      </c>
      <c r="AE86" s="16"/>
      <c r="AF86" s="16"/>
      <c r="AG86" s="16"/>
      <c r="AH86" s="16"/>
      <c r="AI86" s="16"/>
      <c r="AJ86" s="16"/>
      <c r="AK86" s="16"/>
      <c r="AL86" s="16"/>
      <c r="AM86" s="16"/>
      <c r="AN86" s="16"/>
    </row>
    <row r="87" spans="1:40" s="19" customFormat="1" ht="9.75" customHeight="1" x14ac:dyDescent="0.15">
      <c r="A87" s="14" t="s">
        <v>308</v>
      </c>
      <c r="B87" s="14" t="s">
        <v>309</v>
      </c>
      <c r="C87" s="14" t="s">
        <v>310</v>
      </c>
      <c r="D87" s="15" t="s">
        <v>86</v>
      </c>
      <c r="E87" s="15" t="s">
        <v>109</v>
      </c>
      <c r="F87" s="48" t="s">
        <v>162</v>
      </c>
      <c r="G87" s="15" t="s">
        <v>86</v>
      </c>
      <c r="H87" s="15" t="s">
        <v>86</v>
      </c>
      <c r="I87" s="15" t="s">
        <v>86</v>
      </c>
      <c r="J87" s="15" t="s">
        <v>86</v>
      </c>
      <c r="K87" s="15" t="s">
        <v>86</v>
      </c>
      <c r="L87" s="15" t="s">
        <v>86</v>
      </c>
      <c r="M87" s="15" t="s">
        <v>86</v>
      </c>
      <c r="N87" s="15" t="s">
        <v>86</v>
      </c>
      <c r="O87" s="15" t="s">
        <v>86</v>
      </c>
      <c r="P87" s="15" t="s">
        <v>86</v>
      </c>
      <c r="Q87" s="15">
        <v>2025</v>
      </c>
      <c r="R87" s="15">
        <v>2025</v>
      </c>
      <c r="S87" s="15">
        <v>62682.280330000001</v>
      </c>
      <c r="T87" s="15">
        <v>0</v>
      </c>
      <c r="U87" s="15">
        <v>0</v>
      </c>
      <c r="V87" s="16">
        <f t="shared" si="18"/>
        <v>7.2759576141834259E-12</v>
      </c>
      <c r="W87" s="16">
        <v>62682.280329999994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f t="shared" si="19"/>
        <v>0</v>
      </c>
      <c r="AD87" s="16">
        <v>62682.280330000001</v>
      </c>
      <c r="AE87" s="16"/>
      <c r="AF87" s="16"/>
      <c r="AG87" s="16"/>
      <c r="AH87" s="16"/>
      <c r="AI87" s="16"/>
      <c r="AJ87" s="16"/>
      <c r="AK87" s="16"/>
      <c r="AL87" s="16"/>
      <c r="AM87" s="16"/>
      <c r="AN87" s="16"/>
    </row>
    <row r="88" spans="1:40" s="19" customFormat="1" ht="9.75" customHeight="1" x14ac:dyDescent="0.15">
      <c r="A88" s="14" t="s">
        <v>311</v>
      </c>
      <c r="B88" s="14" t="s">
        <v>312</v>
      </c>
      <c r="C88" s="14" t="s">
        <v>313</v>
      </c>
      <c r="D88" s="15" t="s">
        <v>86</v>
      </c>
      <c r="E88" s="15" t="s">
        <v>109</v>
      </c>
      <c r="F88" s="48" t="s">
        <v>162</v>
      </c>
      <c r="G88" s="15" t="s">
        <v>86</v>
      </c>
      <c r="H88" s="15" t="s">
        <v>86</v>
      </c>
      <c r="I88" s="15" t="s">
        <v>86</v>
      </c>
      <c r="J88" s="15" t="s">
        <v>86</v>
      </c>
      <c r="K88" s="15" t="s">
        <v>86</v>
      </c>
      <c r="L88" s="15" t="s">
        <v>86</v>
      </c>
      <c r="M88" s="15" t="s">
        <v>86</v>
      </c>
      <c r="N88" s="15" t="s">
        <v>86</v>
      </c>
      <c r="O88" s="15" t="s">
        <v>86</v>
      </c>
      <c r="P88" s="15" t="s">
        <v>86</v>
      </c>
      <c r="Q88" s="15">
        <v>2025</v>
      </c>
      <c r="R88" s="15">
        <v>2025</v>
      </c>
      <c r="S88" s="15">
        <v>100141.95961999999</v>
      </c>
      <c r="T88" s="15">
        <v>0</v>
      </c>
      <c r="U88" s="15">
        <v>0</v>
      </c>
      <c r="V88" s="16">
        <f t="shared" si="18"/>
        <v>0</v>
      </c>
      <c r="W88" s="16">
        <v>100141.95961999999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f t="shared" si="19"/>
        <v>0</v>
      </c>
      <c r="AD88" s="16">
        <v>100141.95961999999</v>
      </c>
      <c r="AE88" s="16"/>
      <c r="AF88" s="16"/>
      <c r="AG88" s="16"/>
      <c r="AH88" s="16"/>
      <c r="AI88" s="16"/>
      <c r="AJ88" s="16"/>
      <c r="AK88" s="16"/>
      <c r="AL88" s="16"/>
      <c r="AM88" s="16"/>
      <c r="AN88" s="16"/>
    </row>
    <row r="89" spans="1:40" s="19" customFormat="1" ht="9.75" customHeight="1" x14ac:dyDescent="0.15">
      <c r="A89" s="14" t="s">
        <v>314</v>
      </c>
      <c r="B89" s="14" t="s">
        <v>315</v>
      </c>
      <c r="C89" s="14" t="s">
        <v>316</v>
      </c>
      <c r="D89" s="15" t="s">
        <v>86</v>
      </c>
      <c r="E89" s="15" t="s">
        <v>109</v>
      </c>
      <c r="F89" s="48" t="s">
        <v>162</v>
      </c>
      <c r="G89" s="15" t="s">
        <v>86</v>
      </c>
      <c r="H89" s="15" t="s">
        <v>86</v>
      </c>
      <c r="I89" s="15" t="s">
        <v>86</v>
      </c>
      <c r="J89" s="15" t="s">
        <v>86</v>
      </c>
      <c r="K89" s="15" t="s">
        <v>86</v>
      </c>
      <c r="L89" s="15" t="s">
        <v>86</v>
      </c>
      <c r="M89" s="15" t="s">
        <v>86</v>
      </c>
      <c r="N89" s="15" t="s">
        <v>86</v>
      </c>
      <c r="O89" s="15" t="s">
        <v>86</v>
      </c>
      <c r="P89" s="15" t="s">
        <v>86</v>
      </c>
      <c r="Q89" s="15">
        <v>2025</v>
      </c>
      <c r="R89" s="15">
        <v>2025</v>
      </c>
      <c r="S89" s="15">
        <v>20525.177019999999</v>
      </c>
      <c r="T89" s="15">
        <v>0</v>
      </c>
      <c r="U89" s="15">
        <v>0</v>
      </c>
      <c r="V89" s="16">
        <f t="shared" si="18"/>
        <v>0</v>
      </c>
      <c r="W89" s="16">
        <v>20525.177019999999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f t="shared" si="19"/>
        <v>0</v>
      </c>
      <c r="AD89" s="16">
        <v>20525.177019999999</v>
      </c>
      <c r="AE89" s="16"/>
      <c r="AF89" s="16"/>
      <c r="AG89" s="16"/>
      <c r="AH89" s="16"/>
      <c r="AI89" s="16"/>
      <c r="AJ89" s="16"/>
      <c r="AK89" s="16"/>
      <c r="AL89" s="16"/>
      <c r="AM89" s="16"/>
      <c r="AN89" s="16"/>
    </row>
    <row r="90" spans="1:40" s="19" customFormat="1" ht="9.75" customHeight="1" x14ac:dyDescent="0.15">
      <c r="A90" s="14" t="s">
        <v>317</v>
      </c>
      <c r="B90" s="14" t="s">
        <v>318</v>
      </c>
      <c r="C90" s="14" t="s">
        <v>319</v>
      </c>
      <c r="D90" s="15" t="s">
        <v>86</v>
      </c>
      <c r="E90" s="15" t="s">
        <v>109</v>
      </c>
      <c r="F90" s="48" t="s">
        <v>162</v>
      </c>
      <c r="G90" s="15" t="s">
        <v>86</v>
      </c>
      <c r="H90" s="15" t="s">
        <v>86</v>
      </c>
      <c r="I90" s="15" t="s">
        <v>86</v>
      </c>
      <c r="J90" s="15" t="s">
        <v>86</v>
      </c>
      <c r="K90" s="15" t="s">
        <v>86</v>
      </c>
      <c r="L90" s="15" t="s">
        <v>86</v>
      </c>
      <c r="M90" s="15" t="s">
        <v>86</v>
      </c>
      <c r="N90" s="15" t="s">
        <v>86</v>
      </c>
      <c r="O90" s="15" t="s">
        <v>86</v>
      </c>
      <c r="P90" s="15" t="s">
        <v>86</v>
      </c>
      <c r="Q90" s="15">
        <v>2024</v>
      </c>
      <c r="R90" s="15">
        <v>2025</v>
      </c>
      <c r="S90" s="15">
        <v>1107.93488</v>
      </c>
      <c r="T90" s="15">
        <v>0</v>
      </c>
      <c r="U90" s="15">
        <v>0</v>
      </c>
      <c r="V90" s="16">
        <f t="shared" si="18"/>
        <v>207.31888000000004</v>
      </c>
      <c r="W90" s="16">
        <v>900.61599999999999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f t="shared" si="19"/>
        <v>0</v>
      </c>
      <c r="AD90" s="16">
        <v>900.61599999999999</v>
      </c>
      <c r="AE90" s="16"/>
      <c r="AF90" s="16"/>
      <c r="AG90" s="16"/>
      <c r="AH90" s="16"/>
      <c r="AI90" s="16"/>
      <c r="AJ90" s="16"/>
      <c r="AK90" s="16"/>
      <c r="AL90" s="16"/>
      <c r="AM90" s="16"/>
      <c r="AN90" s="16"/>
    </row>
    <row r="91" spans="1:40" s="19" customFormat="1" ht="9.75" customHeight="1" x14ac:dyDescent="0.15">
      <c r="A91" s="14" t="s">
        <v>320</v>
      </c>
      <c r="B91" s="14" t="s">
        <v>321</v>
      </c>
      <c r="C91" s="14" t="s">
        <v>322</v>
      </c>
      <c r="D91" s="15" t="s">
        <v>86</v>
      </c>
      <c r="E91" s="15" t="s">
        <v>109</v>
      </c>
      <c r="F91" s="48" t="s">
        <v>162</v>
      </c>
      <c r="G91" s="15" t="s">
        <v>86</v>
      </c>
      <c r="H91" s="15" t="s">
        <v>86</v>
      </c>
      <c r="I91" s="15" t="s">
        <v>86</v>
      </c>
      <c r="J91" s="15" t="s">
        <v>86</v>
      </c>
      <c r="K91" s="15" t="s">
        <v>86</v>
      </c>
      <c r="L91" s="15" t="s">
        <v>86</v>
      </c>
      <c r="M91" s="15" t="s">
        <v>86</v>
      </c>
      <c r="N91" s="15" t="s">
        <v>86</v>
      </c>
      <c r="O91" s="15" t="s">
        <v>86</v>
      </c>
      <c r="P91" s="15" t="s">
        <v>86</v>
      </c>
      <c r="Q91" s="15">
        <v>2027</v>
      </c>
      <c r="R91" s="15">
        <v>2027</v>
      </c>
      <c r="S91" s="15">
        <v>2824.4038599999999</v>
      </c>
      <c r="T91" s="15">
        <v>0</v>
      </c>
      <c r="U91" s="15">
        <v>0</v>
      </c>
      <c r="V91" s="16">
        <f t="shared" si="18"/>
        <v>0</v>
      </c>
      <c r="W91" s="16">
        <v>0</v>
      </c>
      <c r="X91" s="16">
        <v>0</v>
      </c>
      <c r="Y91" s="16">
        <v>2824.4038599999999</v>
      </c>
      <c r="Z91" s="16">
        <v>0</v>
      </c>
      <c r="AA91" s="16">
        <v>0</v>
      </c>
      <c r="AB91" s="16">
        <v>0</v>
      </c>
      <c r="AC91" s="16">
        <f t="shared" si="19"/>
        <v>0</v>
      </c>
      <c r="AD91" s="16">
        <v>2824.4038599999999</v>
      </c>
      <c r="AE91" s="16"/>
      <c r="AF91" s="16"/>
      <c r="AG91" s="16"/>
      <c r="AH91" s="16"/>
      <c r="AI91" s="16"/>
      <c r="AJ91" s="16"/>
      <c r="AK91" s="16"/>
      <c r="AL91" s="16"/>
      <c r="AM91" s="16"/>
      <c r="AN91" s="16"/>
    </row>
    <row r="92" spans="1:40" s="19" customFormat="1" ht="14.25" customHeight="1" x14ac:dyDescent="0.15">
      <c r="A92" s="14" t="s">
        <v>323</v>
      </c>
      <c r="B92" s="14" t="s">
        <v>324</v>
      </c>
      <c r="C92" s="14" t="s">
        <v>325</v>
      </c>
      <c r="D92" s="15" t="s">
        <v>86</v>
      </c>
      <c r="E92" s="15" t="s">
        <v>109</v>
      </c>
      <c r="F92" s="48" t="s">
        <v>162</v>
      </c>
      <c r="G92" s="15" t="s">
        <v>86</v>
      </c>
      <c r="H92" s="15" t="s">
        <v>86</v>
      </c>
      <c r="I92" s="15" t="s">
        <v>86</v>
      </c>
      <c r="J92" s="15" t="s">
        <v>86</v>
      </c>
      <c r="K92" s="15" t="s">
        <v>86</v>
      </c>
      <c r="L92" s="15" t="s">
        <v>86</v>
      </c>
      <c r="M92" s="15" t="s">
        <v>86</v>
      </c>
      <c r="N92" s="15" t="s">
        <v>86</v>
      </c>
      <c r="O92" s="15" t="s">
        <v>86</v>
      </c>
      <c r="P92" s="15" t="s">
        <v>86</v>
      </c>
      <c r="Q92" s="15">
        <v>2024</v>
      </c>
      <c r="R92" s="15">
        <v>2025</v>
      </c>
      <c r="S92" s="15">
        <v>221.2</v>
      </c>
      <c r="T92" s="15">
        <v>0</v>
      </c>
      <c r="U92" s="15">
        <v>0</v>
      </c>
      <c r="V92" s="16">
        <f t="shared" si="18"/>
        <v>-2.8421709430404007E-14</v>
      </c>
      <c r="W92" s="16">
        <v>221.20000000000002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f t="shared" si="19"/>
        <v>0</v>
      </c>
      <c r="AD92" s="16">
        <v>221.2</v>
      </c>
      <c r="AE92" s="16"/>
      <c r="AF92" s="16"/>
      <c r="AG92" s="16"/>
      <c r="AH92" s="16"/>
      <c r="AI92" s="16"/>
      <c r="AJ92" s="16"/>
      <c r="AK92" s="16"/>
      <c r="AL92" s="16"/>
      <c r="AM92" s="16"/>
      <c r="AN92" s="16"/>
    </row>
    <row r="93" spans="1:40" s="19" customFormat="1" ht="14.25" customHeight="1" x14ac:dyDescent="0.15">
      <c r="A93" s="14" t="s">
        <v>326</v>
      </c>
      <c r="B93" s="14" t="s">
        <v>327</v>
      </c>
      <c r="C93" s="14" t="s">
        <v>328</v>
      </c>
      <c r="D93" s="15" t="s">
        <v>86</v>
      </c>
      <c r="E93" s="15" t="s">
        <v>109</v>
      </c>
      <c r="F93" s="48" t="s">
        <v>162</v>
      </c>
      <c r="G93" s="15" t="s">
        <v>86</v>
      </c>
      <c r="H93" s="15" t="s">
        <v>86</v>
      </c>
      <c r="I93" s="15" t="s">
        <v>86</v>
      </c>
      <c r="J93" s="15" t="s">
        <v>86</v>
      </c>
      <c r="K93" s="15" t="s">
        <v>86</v>
      </c>
      <c r="L93" s="15" t="s">
        <v>86</v>
      </c>
      <c r="M93" s="15" t="s">
        <v>86</v>
      </c>
      <c r="N93" s="15" t="s">
        <v>86</v>
      </c>
      <c r="O93" s="15" t="s">
        <v>86</v>
      </c>
      <c r="P93" s="15" t="s">
        <v>86</v>
      </c>
      <c r="Q93" s="15">
        <v>2025</v>
      </c>
      <c r="R93" s="15">
        <v>2025</v>
      </c>
      <c r="S93" s="15">
        <v>1627.1752799999999</v>
      </c>
      <c r="T93" s="15">
        <v>0</v>
      </c>
      <c r="U93" s="15">
        <v>0</v>
      </c>
      <c r="V93" s="16">
        <f t="shared" si="18"/>
        <v>0</v>
      </c>
      <c r="W93" s="16">
        <v>1627.1752799999999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f t="shared" si="19"/>
        <v>0</v>
      </c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>
        <v>1627.1752799999999</v>
      </c>
    </row>
    <row r="94" spans="1:40" s="19" customFormat="1" ht="14.25" customHeight="1" x14ac:dyDescent="0.15">
      <c r="A94" s="14" t="s">
        <v>329</v>
      </c>
      <c r="B94" s="14" t="s">
        <v>330</v>
      </c>
      <c r="C94" s="14" t="s">
        <v>331</v>
      </c>
      <c r="D94" s="15" t="s">
        <v>86</v>
      </c>
      <c r="E94" s="15" t="s">
        <v>109</v>
      </c>
      <c r="F94" s="48" t="s">
        <v>162</v>
      </c>
      <c r="G94" s="15" t="s">
        <v>86</v>
      </c>
      <c r="H94" s="15" t="s">
        <v>86</v>
      </c>
      <c r="I94" s="15" t="s">
        <v>86</v>
      </c>
      <c r="J94" s="15" t="s">
        <v>86</v>
      </c>
      <c r="K94" s="15" t="s">
        <v>86</v>
      </c>
      <c r="L94" s="15" t="s">
        <v>86</v>
      </c>
      <c r="M94" s="15" t="s">
        <v>86</v>
      </c>
      <c r="N94" s="15" t="s">
        <v>86</v>
      </c>
      <c r="O94" s="15" t="s">
        <v>86</v>
      </c>
      <c r="P94" s="15" t="s">
        <v>86</v>
      </c>
      <c r="Q94" s="15">
        <v>2026</v>
      </c>
      <c r="R94" s="15">
        <v>2026</v>
      </c>
      <c r="S94" s="15">
        <v>579.81781000000001</v>
      </c>
      <c r="T94" s="15">
        <v>0</v>
      </c>
      <c r="U94" s="15">
        <v>0</v>
      </c>
      <c r="V94" s="16">
        <f t="shared" si="18"/>
        <v>0</v>
      </c>
      <c r="W94" s="16">
        <v>0</v>
      </c>
      <c r="X94" s="16">
        <v>579.81781000000001</v>
      </c>
      <c r="Y94" s="16">
        <v>0</v>
      </c>
      <c r="Z94" s="16">
        <v>0</v>
      </c>
      <c r="AA94" s="16">
        <v>0</v>
      </c>
      <c r="AB94" s="16">
        <v>0</v>
      </c>
      <c r="AC94" s="16">
        <f t="shared" si="19"/>
        <v>0</v>
      </c>
      <c r="AD94" s="16">
        <v>579.81781000000001</v>
      </c>
      <c r="AE94" s="16"/>
      <c r="AF94" s="16"/>
      <c r="AG94" s="16"/>
      <c r="AH94" s="16"/>
      <c r="AI94" s="16"/>
      <c r="AJ94" s="16"/>
      <c r="AK94" s="16"/>
      <c r="AL94" s="16"/>
      <c r="AM94" s="16"/>
      <c r="AN94" s="16"/>
    </row>
    <row r="95" spans="1:40" s="19" customFormat="1" ht="14.25" customHeight="1" x14ac:dyDescent="0.15">
      <c r="A95" s="14" t="s">
        <v>332</v>
      </c>
      <c r="B95" s="14" t="s">
        <v>333</v>
      </c>
      <c r="C95" s="14" t="s">
        <v>334</v>
      </c>
      <c r="D95" s="15" t="s">
        <v>86</v>
      </c>
      <c r="E95" s="15" t="s">
        <v>115</v>
      </c>
      <c r="F95" s="48" t="s">
        <v>162</v>
      </c>
      <c r="G95" s="15" t="s">
        <v>86</v>
      </c>
      <c r="H95" s="15" t="s">
        <v>86</v>
      </c>
      <c r="I95" s="15" t="s">
        <v>86</v>
      </c>
      <c r="J95" s="15" t="s">
        <v>86</v>
      </c>
      <c r="K95" s="15" t="s">
        <v>86</v>
      </c>
      <c r="L95" s="15" t="s">
        <v>86</v>
      </c>
      <c r="M95" s="15" t="s">
        <v>86</v>
      </c>
      <c r="N95" s="15" t="s">
        <v>86</v>
      </c>
      <c r="O95" s="15" t="s">
        <v>86</v>
      </c>
      <c r="P95" s="15" t="s">
        <v>86</v>
      </c>
      <c r="Q95" s="15">
        <v>2025</v>
      </c>
      <c r="R95" s="15">
        <v>2025</v>
      </c>
      <c r="S95" s="15">
        <v>202.62091000000001</v>
      </c>
      <c r="T95" s="15">
        <v>0</v>
      </c>
      <c r="U95" s="15">
        <v>0</v>
      </c>
      <c r="V95" s="16">
        <f t="shared" si="18"/>
        <v>0</v>
      </c>
      <c r="W95" s="16">
        <v>202.62091000000001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f t="shared" si="19"/>
        <v>0</v>
      </c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>
        <v>202.62091000000001</v>
      </c>
    </row>
    <row r="96" spans="1:40" s="19" customFormat="1" ht="12.75" customHeight="1" x14ac:dyDescent="0.15">
      <c r="A96" s="14" t="s">
        <v>335</v>
      </c>
      <c r="B96" s="14" t="s">
        <v>336</v>
      </c>
      <c r="C96" s="14" t="s">
        <v>337</v>
      </c>
      <c r="D96" s="15" t="s">
        <v>86</v>
      </c>
      <c r="E96" s="15" t="s">
        <v>115</v>
      </c>
      <c r="F96" s="48" t="s">
        <v>162</v>
      </c>
      <c r="G96" s="15" t="s">
        <v>86</v>
      </c>
      <c r="H96" s="15" t="s">
        <v>86</v>
      </c>
      <c r="I96" s="15" t="s">
        <v>86</v>
      </c>
      <c r="J96" s="15" t="s">
        <v>86</v>
      </c>
      <c r="K96" s="15" t="s">
        <v>86</v>
      </c>
      <c r="L96" s="15" t="s">
        <v>86</v>
      </c>
      <c r="M96" s="15" t="s">
        <v>86</v>
      </c>
      <c r="N96" s="15" t="s">
        <v>86</v>
      </c>
      <c r="O96" s="15" t="s">
        <v>86</v>
      </c>
      <c r="P96" s="15" t="s">
        <v>86</v>
      </c>
      <c r="Q96" s="15">
        <v>2025</v>
      </c>
      <c r="R96" s="15">
        <v>2025</v>
      </c>
      <c r="S96" s="15">
        <v>547.596</v>
      </c>
      <c r="T96" s="15">
        <v>0</v>
      </c>
      <c r="U96" s="15">
        <v>0</v>
      </c>
      <c r="V96" s="16">
        <f t="shared" si="18"/>
        <v>0</v>
      </c>
      <c r="W96" s="16">
        <v>547.596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f t="shared" si="19"/>
        <v>0</v>
      </c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>
        <v>547.596</v>
      </c>
    </row>
    <row r="97" spans="1:40" s="19" customFormat="1" ht="19.5" customHeight="1" x14ac:dyDescent="0.15">
      <c r="A97" s="14" t="s">
        <v>338</v>
      </c>
      <c r="B97" s="14" t="s">
        <v>339</v>
      </c>
      <c r="C97" s="14" t="s">
        <v>340</v>
      </c>
      <c r="D97" s="15" t="s">
        <v>86</v>
      </c>
      <c r="E97" s="15" t="s">
        <v>115</v>
      </c>
      <c r="F97" s="48" t="s">
        <v>162</v>
      </c>
      <c r="G97" s="15" t="s">
        <v>86</v>
      </c>
      <c r="H97" s="15" t="s">
        <v>86</v>
      </c>
      <c r="I97" s="15" t="s">
        <v>86</v>
      </c>
      <c r="J97" s="15" t="s">
        <v>86</v>
      </c>
      <c r="K97" s="15" t="s">
        <v>86</v>
      </c>
      <c r="L97" s="15" t="s">
        <v>86</v>
      </c>
      <c r="M97" s="15" t="s">
        <v>86</v>
      </c>
      <c r="N97" s="15" t="s">
        <v>86</v>
      </c>
      <c r="O97" s="15" t="s">
        <v>86</v>
      </c>
      <c r="P97" s="15" t="s">
        <v>86</v>
      </c>
      <c r="Q97" s="15" t="s">
        <v>341</v>
      </c>
      <c r="R97" s="15">
        <v>2025</v>
      </c>
      <c r="S97" s="15">
        <v>5356.025990000001</v>
      </c>
      <c r="T97" s="15">
        <v>0</v>
      </c>
      <c r="U97" s="15">
        <v>0</v>
      </c>
      <c r="V97" s="16">
        <f t="shared" si="18"/>
        <v>1416.8677000000007</v>
      </c>
      <c r="W97" s="16">
        <v>3939.1582900000003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f t="shared" si="19"/>
        <v>0</v>
      </c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>
        <v>3939.1582899999999</v>
      </c>
    </row>
    <row r="98" spans="1:40" s="19" customFormat="1" ht="12.75" customHeight="1" x14ac:dyDescent="0.15">
      <c r="A98" s="14" t="s">
        <v>342</v>
      </c>
      <c r="B98" s="14" t="s">
        <v>343</v>
      </c>
      <c r="C98" s="14" t="s">
        <v>344</v>
      </c>
      <c r="D98" s="15" t="s">
        <v>86</v>
      </c>
      <c r="E98" s="15" t="s">
        <v>115</v>
      </c>
      <c r="F98" s="48" t="s">
        <v>162</v>
      </c>
      <c r="G98" s="15" t="s">
        <v>86</v>
      </c>
      <c r="H98" s="15" t="s">
        <v>86</v>
      </c>
      <c r="I98" s="15" t="s">
        <v>86</v>
      </c>
      <c r="J98" s="15" t="s">
        <v>86</v>
      </c>
      <c r="K98" s="15" t="s">
        <v>86</v>
      </c>
      <c r="L98" s="15" t="s">
        <v>86</v>
      </c>
      <c r="M98" s="15" t="s">
        <v>86</v>
      </c>
      <c r="N98" s="15" t="s">
        <v>86</v>
      </c>
      <c r="O98" s="15" t="s">
        <v>86</v>
      </c>
      <c r="P98" s="15" t="s">
        <v>86</v>
      </c>
      <c r="Q98" s="15">
        <v>2025</v>
      </c>
      <c r="R98" s="15">
        <v>2025</v>
      </c>
      <c r="S98" s="15">
        <v>355.36590000000001</v>
      </c>
      <c r="T98" s="15">
        <v>0</v>
      </c>
      <c r="U98" s="15">
        <v>0</v>
      </c>
      <c r="V98" s="16">
        <f t="shared" si="18"/>
        <v>0</v>
      </c>
      <c r="W98" s="16">
        <v>355.36590000000001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f t="shared" si="19"/>
        <v>0</v>
      </c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>
        <v>355.36590000000001</v>
      </c>
    </row>
    <row r="99" spans="1:40" s="19" customFormat="1" ht="16.5" customHeight="1" x14ac:dyDescent="0.15">
      <c r="A99" s="14" t="s">
        <v>345</v>
      </c>
      <c r="B99" s="14" t="s">
        <v>346</v>
      </c>
      <c r="C99" s="14" t="s">
        <v>347</v>
      </c>
      <c r="D99" s="15" t="s">
        <v>86</v>
      </c>
      <c r="E99" s="15" t="s">
        <v>115</v>
      </c>
      <c r="F99" s="48" t="s">
        <v>162</v>
      </c>
      <c r="G99" s="15" t="s">
        <v>86</v>
      </c>
      <c r="H99" s="15" t="s">
        <v>86</v>
      </c>
      <c r="I99" s="15" t="s">
        <v>86</v>
      </c>
      <c r="J99" s="15" t="s">
        <v>86</v>
      </c>
      <c r="K99" s="15" t="s">
        <v>86</v>
      </c>
      <c r="L99" s="15" t="s">
        <v>86</v>
      </c>
      <c r="M99" s="15" t="s">
        <v>86</v>
      </c>
      <c r="N99" s="15" t="s">
        <v>86</v>
      </c>
      <c r="O99" s="15" t="s">
        <v>86</v>
      </c>
      <c r="P99" s="15" t="s">
        <v>86</v>
      </c>
      <c r="Q99" s="15">
        <v>2025</v>
      </c>
      <c r="R99" s="15">
        <v>2025</v>
      </c>
      <c r="S99" s="15">
        <v>949.72056999999995</v>
      </c>
      <c r="T99" s="15">
        <v>0</v>
      </c>
      <c r="U99" s="15">
        <v>0</v>
      </c>
      <c r="V99" s="16">
        <f t="shared" si="18"/>
        <v>0</v>
      </c>
      <c r="W99" s="16">
        <v>949.72056999999995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f t="shared" si="19"/>
        <v>0</v>
      </c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>
        <v>949.72056999999995</v>
      </c>
    </row>
    <row r="100" spans="1:40" s="19" customFormat="1" ht="12.75" customHeight="1" x14ac:dyDescent="0.15">
      <c r="A100" s="14" t="s">
        <v>348</v>
      </c>
      <c r="B100" s="14" t="s">
        <v>349</v>
      </c>
      <c r="C100" s="14" t="s">
        <v>350</v>
      </c>
      <c r="D100" s="15" t="s">
        <v>86</v>
      </c>
      <c r="E100" s="15" t="s">
        <v>115</v>
      </c>
      <c r="F100" s="48" t="s">
        <v>162</v>
      </c>
      <c r="G100" s="15" t="s">
        <v>86</v>
      </c>
      <c r="H100" s="15" t="s">
        <v>86</v>
      </c>
      <c r="I100" s="15" t="s">
        <v>86</v>
      </c>
      <c r="J100" s="15" t="s">
        <v>86</v>
      </c>
      <c r="K100" s="15" t="s">
        <v>86</v>
      </c>
      <c r="L100" s="15" t="s">
        <v>86</v>
      </c>
      <c r="M100" s="15" t="s">
        <v>86</v>
      </c>
      <c r="N100" s="15" t="s">
        <v>86</v>
      </c>
      <c r="O100" s="15" t="s">
        <v>86</v>
      </c>
      <c r="P100" s="15" t="s">
        <v>86</v>
      </c>
      <c r="Q100" s="15">
        <v>2025</v>
      </c>
      <c r="R100" s="15">
        <v>2025</v>
      </c>
      <c r="S100" s="15">
        <v>563.18222000000003</v>
      </c>
      <c r="T100" s="15">
        <v>0</v>
      </c>
      <c r="U100" s="15">
        <v>0</v>
      </c>
      <c r="V100" s="16">
        <f t="shared" si="18"/>
        <v>0</v>
      </c>
      <c r="W100" s="16">
        <v>563.18222000000003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f t="shared" si="19"/>
        <v>0</v>
      </c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>
        <v>563.18222000000003</v>
      </c>
    </row>
    <row r="101" spans="1:40" s="10" customFormat="1" ht="12.75" customHeight="1" x14ac:dyDescent="0.15">
      <c r="A101" s="14" t="s">
        <v>351</v>
      </c>
      <c r="B101" s="14" t="s">
        <v>352</v>
      </c>
      <c r="C101" s="14" t="s">
        <v>353</v>
      </c>
      <c r="D101" s="15" t="s">
        <v>86</v>
      </c>
      <c r="E101" s="15" t="s">
        <v>115</v>
      </c>
      <c r="F101" s="48" t="s">
        <v>162</v>
      </c>
      <c r="G101" s="15" t="s">
        <v>86</v>
      </c>
      <c r="H101" s="15" t="s">
        <v>86</v>
      </c>
      <c r="I101" s="15" t="s">
        <v>86</v>
      </c>
      <c r="J101" s="15" t="s">
        <v>86</v>
      </c>
      <c r="K101" s="15" t="s">
        <v>86</v>
      </c>
      <c r="L101" s="15" t="s">
        <v>86</v>
      </c>
      <c r="M101" s="15" t="s">
        <v>86</v>
      </c>
      <c r="N101" s="15" t="s">
        <v>86</v>
      </c>
      <c r="O101" s="15" t="s">
        <v>86</v>
      </c>
      <c r="P101" s="15" t="s">
        <v>86</v>
      </c>
      <c r="Q101" s="15">
        <v>2025</v>
      </c>
      <c r="R101" s="15">
        <v>2026</v>
      </c>
      <c r="S101" s="15">
        <v>22553.842830000001</v>
      </c>
      <c r="T101" s="15">
        <v>0</v>
      </c>
      <c r="U101" s="15">
        <v>0</v>
      </c>
      <c r="V101" s="16">
        <f t="shared" si="18"/>
        <v>0</v>
      </c>
      <c r="W101" s="16">
        <v>10390.815850000001</v>
      </c>
      <c r="X101" s="16">
        <v>12163.026980000001</v>
      </c>
      <c r="Y101" s="16">
        <v>0</v>
      </c>
      <c r="Z101" s="16">
        <v>0</v>
      </c>
      <c r="AA101" s="16">
        <v>0</v>
      </c>
      <c r="AB101" s="16">
        <v>0</v>
      </c>
      <c r="AC101" s="16">
        <f t="shared" si="19"/>
        <v>0</v>
      </c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>
        <v>22553.842830000001</v>
      </c>
    </row>
    <row r="102" spans="1:40" s="10" customFormat="1" ht="19.5" customHeight="1" x14ac:dyDescent="0.15">
      <c r="A102" s="14" t="s">
        <v>354</v>
      </c>
      <c r="B102" s="14" t="s">
        <v>355</v>
      </c>
      <c r="C102" s="14" t="s">
        <v>356</v>
      </c>
      <c r="D102" s="15" t="s">
        <v>86</v>
      </c>
      <c r="E102" s="15" t="s">
        <v>115</v>
      </c>
      <c r="F102" s="48" t="s">
        <v>162</v>
      </c>
      <c r="G102" s="15" t="s">
        <v>86</v>
      </c>
      <c r="H102" s="15" t="s">
        <v>86</v>
      </c>
      <c r="I102" s="15" t="s">
        <v>86</v>
      </c>
      <c r="J102" s="15" t="s">
        <v>86</v>
      </c>
      <c r="K102" s="15" t="s">
        <v>86</v>
      </c>
      <c r="L102" s="15" t="s">
        <v>86</v>
      </c>
      <c r="M102" s="15" t="s">
        <v>86</v>
      </c>
      <c r="N102" s="15" t="s">
        <v>86</v>
      </c>
      <c r="O102" s="15" t="s">
        <v>86</v>
      </c>
      <c r="P102" s="15" t="s">
        <v>86</v>
      </c>
      <c r="Q102" s="15">
        <v>2025</v>
      </c>
      <c r="R102" s="15">
        <v>2026</v>
      </c>
      <c r="S102" s="15">
        <v>18000.6639</v>
      </c>
      <c r="T102" s="15">
        <v>0</v>
      </c>
      <c r="U102" s="15">
        <v>0</v>
      </c>
      <c r="V102" s="16">
        <f t="shared" si="18"/>
        <v>0</v>
      </c>
      <c r="W102" s="16">
        <v>2597.7039599999998</v>
      </c>
      <c r="X102" s="16">
        <v>15402.959940000001</v>
      </c>
      <c r="Y102" s="16">
        <v>0</v>
      </c>
      <c r="Z102" s="16">
        <v>0</v>
      </c>
      <c r="AA102" s="16">
        <v>0</v>
      </c>
      <c r="AB102" s="16">
        <v>0</v>
      </c>
      <c r="AC102" s="16">
        <f t="shared" si="19"/>
        <v>0</v>
      </c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>
        <v>18000.6639</v>
      </c>
    </row>
    <row r="103" spans="1:40" s="10" customFormat="1" ht="10.5" customHeight="1" x14ac:dyDescent="0.15">
      <c r="A103" s="14" t="s">
        <v>357</v>
      </c>
      <c r="B103" s="14" t="s">
        <v>358</v>
      </c>
      <c r="C103" s="14" t="s">
        <v>359</v>
      </c>
      <c r="D103" s="15" t="s">
        <v>86</v>
      </c>
      <c r="E103" s="15" t="s">
        <v>115</v>
      </c>
      <c r="F103" s="48" t="s">
        <v>162</v>
      </c>
      <c r="G103" s="15" t="s">
        <v>86</v>
      </c>
      <c r="H103" s="15" t="s">
        <v>86</v>
      </c>
      <c r="I103" s="15" t="s">
        <v>86</v>
      </c>
      <c r="J103" s="15" t="s">
        <v>86</v>
      </c>
      <c r="K103" s="15" t="s">
        <v>86</v>
      </c>
      <c r="L103" s="15" t="s">
        <v>86</v>
      </c>
      <c r="M103" s="15" t="s">
        <v>86</v>
      </c>
      <c r="N103" s="15" t="s">
        <v>86</v>
      </c>
      <c r="O103" s="15" t="s">
        <v>86</v>
      </c>
      <c r="P103" s="15" t="s">
        <v>86</v>
      </c>
      <c r="Q103" s="15">
        <v>2025</v>
      </c>
      <c r="R103" s="15">
        <v>2025</v>
      </c>
      <c r="S103" s="15">
        <v>131.96335999999999</v>
      </c>
      <c r="T103" s="15">
        <v>0</v>
      </c>
      <c r="U103" s="15">
        <v>0</v>
      </c>
      <c r="V103" s="16">
        <f t="shared" ref="V103:V111" si="20">S103-W103-X103-Y103-Z103-AA103-AB103</f>
        <v>0</v>
      </c>
      <c r="W103" s="16">
        <v>131.96335999999999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f t="shared" ref="AC103:AC111" si="21">S103-V103-W103-X103-Y103-Z103-AA103-AB103</f>
        <v>0</v>
      </c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>
        <v>131.96335999999999</v>
      </c>
    </row>
    <row r="104" spans="1:40" s="10" customFormat="1" ht="10.5" customHeight="1" x14ac:dyDescent="0.15">
      <c r="A104" s="14" t="s">
        <v>360</v>
      </c>
      <c r="B104" s="14" t="s">
        <v>361</v>
      </c>
      <c r="C104" s="14" t="s">
        <v>362</v>
      </c>
      <c r="D104" s="15" t="s">
        <v>86</v>
      </c>
      <c r="E104" s="15" t="s">
        <v>115</v>
      </c>
      <c r="F104" s="48" t="s">
        <v>162</v>
      </c>
      <c r="G104" s="15" t="s">
        <v>86</v>
      </c>
      <c r="H104" s="15" t="s">
        <v>86</v>
      </c>
      <c r="I104" s="15" t="s">
        <v>86</v>
      </c>
      <c r="J104" s="15" t="s">
        <v>86</v>
      </c>
      <c r="K104" s="15" t="s">
        <v>86</v>
      </c>
      <c r="L104" s="15" t="s">
        <v>86</v>
      </c>
      <c r="M104" s="15" t="s">
        <v>86</v>
      </c>
      <c r="N104" s="15" t="s">
        <v>86</v>
      </c>
      <c r="O104" s="15" t="s">
        <v>86</v>
      </c>
      <c r="P104" s="15" t="s">
        <v>86</v>
      </c>
      <c r="Q104" s="15">
        <v>2024</v>
      </c>
      <c r="R104" s="15">
        <v>2025</v>
      </c>
      <c r="S104" s="15">
        <v>3445.9716699999999</v>
      </c>
      <c r="T104" s="15">
        <v>0</v>
      </c>
      <c r="U104" s="15">
        <v>0</v>
      </c>
      <c r="V104" s="16">
        <f t="shared" si="20"/>
        <v>3120.1716699999997</v>
      </c>
      <c r="W104" s="16">
        <v>325.8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f t="shared" si="21"/>
        <v>1.7053025658242404E-13</v>
      </c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>
        <v>325.8</v>
      </c>
    </row>
    <row r="105" spans="1:40" s="10" customFormat="1" ht="10.5" customHeight="1" x14ac:dyDescent="0.15">
      <c r="A105" s="14" t="s">
        <v>363</v>
      </c>
      <c r="B105" s="14" t="s">
        <v>364</v>
      </c>
      <c r="C105" s="14" t="s">
        <v>365</v>
      </c>
      <c r="D105" s="15" t="s">
        <v>86</v>
      </c>
      <c r="E105" s="15" t="s">
        <v>115</v>
      </c>
      <c r="F105" s="48" t="s">
        <v>162</v>
      </c>
      <c r="G105" s="15" t="s">
        <v>86</v>
      </c>
      <c r="H105" s="15" t="s">
        <v>86</v>
      </c>
      <c r="I105" s="15" t="s">
        <v>86</v>
      </c>
      <c r="J105" s="15" t="s">
        <v>86</v>
      </c>
      <c r="K105" s="15" t="s">
        <v>86</v>
      </c>
      <c r="L105" s="15" t="s">
        <v>86</v>
      </c>
      <c r="M105" s="15" t="s">
        <v>86</v>
      </c>
      <c r="N105" s="15" t="s">
        <v>86</v>
      </c>
      <c r="O105" s="15" t="s">
        <v>86</v>
      </c>
      <c r="P105" s="15" t="s">
        <v>86</v>
      </c>
      <c r="Q105" s="15">
        <v>2025</v>
      </c>
      <c r="R105" s="15">
        <v>2025</v>
      </c>
      <c r="S105" s="15">
        <v>1246.8978999999999</v>
      </c>
      <c r="T105" s="15">
        <v>0</v>
      </c>
      <c r="U105" s="15">
        <v>0</v>
      </c>
      <c r="V105" s="16">
        <f t="shared" si="20"/>
        <v>0</v>
      </c>
      <c r="W105" s="16">
        <v>1246.8978999999999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f t="shared" si="21"/>
        <v>0</v>
      </c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>
        <v>1246.8978999999999</v>
      </c>
    </row>
    <row r="106" spans="1:40" s="10" customFormat="1" ht="10.5" customHeight="1" x14ac:dyDescent="0.15">
      <c r="A106" s="14" t="s">
        <v>366</v>
      </c>
      <c r="B106" s="14" t="s">
        <v>367</v>
      </c>
      <c r="C106" s="14" t="s">
        <v>368</v>
      </c>
      <c r="D106" s="15" t="s">
        <v>86</v>
      </c>
      <c r="E106" s="15" t="s">
        <v>115</v>
      </c>
      <c r="F106" s="48" t="s">
        <v>162</v>
      </c>
      <c r="G106" s="15" t="s">
        <v>86</v>
      </c>
      <c r="H106" s="15" t="s">
        <v>86</v>
      </c>
      <c r="I106" s="15" t="s">
        <v>86</v>
      </c>
      <c r="J106" s="15" t="s">
        <v>86</v>
      </c>
      <c r="K106" s="15" t="s">
        <v>86</v>
      </c>
      <c r="L106" s="15" t="s">
        <v>86</v>
      </c>
      <c r="M106" s="15" t="s">
        <v>86</v>
      </c>
      <c r="N106" s="15" t="s">
        <v>86</v>
      </c>
      <c r="O106" s="15" t="s">
        <v>86</v>
      </c>
      <c r="P106" s="15" t="s">
        <v>86</v>
      </c>
      <c r="Q106" s="15">
        <v>2026</v>
      </c>
      <c r="R106" s="15">
        <v>2026</v>
      </c>
      <c r="S106" s="15">
        <v>680.51869999999997</v>
      </c>
      <c r="T106" s="15">
        <v>0</v>
      </c>
      <c r="U106" s="15">
        <v>0</v>
      </c>
      <c r="V106" s="16">
        <f t="shared" si="20"/>
        <v>0</v>
      </c>
      <c r="W106" s="16">
        <v>0</v>
      </c>
      <c r="X106" s="16">
        <v>680.51869999999997</v>
      </c>
      <c r="Y106" s="16">
        <v>0</v>
      </c>
      <c r="Z106" s="16">
        <v>0</v>
      </c>
      <c r="AA106" s="16">
        <v>0</v>
      </c>
      <c r="AB106" s="16">
        <v>0</v>
      </c>
      <c r="AC106" s="16">
        <f t="shared" si="21"/>
        <v>0</v>
      </c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>
        <v>680.51869999999997</v>
      </c>
    </row>
    <row r="107" spans="1:40" s="10" customFormat="1" ht="12" customHeight="1" x14ac:dyDescent="0.15">
      <c r="A107" s="14" t="s">
        <v>369</v>
      </c>
      <c r="B107" s="14" t="s">
        <v>370</v>
      </c>
      <c r="C107" s="14" t="s">
        <v>371</v>
      </c>
      <c r="D107" s="15" t="s">
        <v>86</v>
      </c>
      <c r="E107" s="15" t="s">
        <v>115</v>
      </c>
      <c r="F107" s="48" t="s">
        <v>162</v>
      </c>
      <c r="G107" s="15" t="s">
        <v>86</v>
      </c>
      <c r="H107" s="15" t="s">
        <v>86</v>
      </c>
      <c r="I107" s="15" t="s">
        <v>86</v>
      </c>
      <c r="J107" s="15" t="s">
        <v>86</v>
      </c>
      <c r="K107" s="15" t="s">
        <v>86</v>
      </c>
      <c r="L107" s="15" t="s">
        <v>86</v>
      </c>
      <c r="M107" s="15" t="s">
        <v>86</v>
      </c>
      <c r="N107" s="15" t="s">
        <v>86</v>
      </c>
      <c r="O107" s="15" t="s">
        <v>86</v>
      </c>
      <c r="P107" s="15" t="s">
        <v>86</v>
      </c>
      <c r="Q107" s="15">
        <v>2028</v>
      </c>
      <c r="R107" s="15">
        <v>2028</v>
      </c>
      <c r="S107" s="15">
        <v>3636.2456775314158</v>
      </c>
      <c r="T107" s="15">
        <v>0</v>
      </c>
      <c r="U107" s="15">
        <v>0</v>
      </c>
      <c r="V107" s="16">
        <f t="shared" si="20"/>
        <v>0</v>
      </c>
      <c r="W107" s="16">
        <v>0</v>
      </c>
      <c r="X107" s="16">
        <v>0</v>
      </c>
      <c r="Y107" s="16">
        <v>0</v>
      </c>
      <c r="Z107" s="16">
        <v>3636.2456775314158</v>
      </c>
      <c r="AA107" s="16">
        <v>0</v>
      </c>
      <c r="AB107" s="16">
        <v>0</v>
      </c>
      <c r="AC107" s="16">
        <f t="shared" si="21"/>
        <v>0</v>
      </c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>
        <v>3636.2456775314199</v>
      </c>
    </row>
    <row r="108" spans="1:40" s="10" customFormat="1" ht="18" customHeight="1" x14ac:dyDescent="0.15">
      <c r="A108" s="14" t="s">
        <v>372</v>
      </c>
      <c r="B108" s="14" t="s">
        <v>373</v>
      </c>
      <c r="C108" s="14" t="s">
        <v>374</v>
      </c>
      <c r="D108" s="15" t="s">
        <v>86</v>
      </c>
      <c r="E108" s="15" t="s">
        <v>115</v>
      </c>
      <c r="F108" s="48" t="s">
        <v>162</v>
      </c>
      <c r="G108" s="15" t="s">
        <v>86</v>
      </c>
      <c r="H108" s="15" t="s">
        <v>86</v>
      </c>
      <c r="I108" s="15" t="s">
        <v>86</v>
      </c>
      <c r="J108" s="15" t="s">
        <v>86</v>
      </c>
      <c r="K108" s="15" t="s">
        <v>86</v>
      </c>
      <c r="L108" s="15" t="s">
        <v>86</v>
      </c>
      <c r="M108" s="15" t="s">
        <v>86</v>
      </c>
      <c r="N108" s="15" t="s">
        <v>86</v>
      </c>
      <c r="O108" s="15" t="s">
        <v>86</v>
      </c>
      <c r="P108" s="15" t="s">
        <v>86</v>
      </c>
      <c r="Q108" s="15" t="s">
        <v>375</v>
      </c>
      <c r="R108" s="15" t="s">
        <v>118</v>
      </c>
      <c r="S108" s="15">
        <v>94450.195161983895</v>
      </c>
      <c r="T108" s="15">
        <v>0</v>
      </c>
      <c r="U108" s="15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31620.589520024161</v>
      </c>
      <c r="AB108" s="16">
        <v>52829.605641959773</v>
      </c>
      <c r="AC108" s="16">
        <f t="shared" si="21"/>
        <v>9999.9999999999563</v>
      </c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>
        <v>84450.195161983895</v>
      </c>
    </row>
    <row r="109" spans="1:40" s="10" customFormat="1" ht="18" customHeight="1" x14ac:dyDescent="0.15">
      <c r="A109" s="14" t="s">
        <v>376</v>
      </c>
      <c r="B109" s="14" t="s">
        <v>377</v>
      </c>
      <c r="C109" s="14" t="s">
        <v>378</v>
      </c>
      <c r="D109" s="15" t="s">
        <v>86</v>
      </c>
      <c r="E109" s="15" t="s">
        <v>115</v>
      </c>
      <c r="F109" s="48" t="s">
        <v>162</v>
      </c>
      <c r="G109" s="15" t="s">
        <v>86</v>
      </c>
      <c r="H109" s="15" t="s">
        <v>86</v>
      </c>
      <c r="I109" s="15" t="s">
        <v>86</v>
      </c>
      <c r="J109" s="15" t="s">
        <v>86</v>
      </c>
      <c r="K109" s="15" t="s">
        <v>86</v>
      </c>
      <c r="L109" s="15" t="s">
        <v>86</v>
      </c>
      <c r="M109" s="15" t="s">
        <v>86</v>
      </c>
      <c r="N109" s="15" t="s">
        <v>86</v>
      </c>
      <c r="O109" s="15" t="s">
        <v>86</v>
      </c>
      <c r="P109" s="15" t="s">
        <v>86</v>
      </c>
      <c r="Q109" s="15">
        <v>2029</v>
      </c>
      <c r="R109" s="15">
        <v>2029</v>
      </c>
      <c r="S109" s="15">
        <v>3794.4707424029002</v>
      </c>
      <c r="T109" s="15">
        <v>0</v>
      </c>
      <c r="U109" s="15">
        <v>0</v>
      </c>
      <c r="V109" s="16">
        <f t="shared" si="20"/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3794.4707424029002</v>
      </c>
      <c r="AB109" s="16">
        <v>0</v>
      </c>
      <c r="AC109" s="16">
        <f t="shared" si="21"/>
        <v>0</v>
      </c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>
        <v>3794.4707424029002</v>
      </c>
    </row>
    <row r="110" spans="1:40" s="10" customFormat="1" ht="18" customHeight="1" x14ac:dyDescent="0.15">
      <c r="A110" s="14" t="s">
        <v>379</v>
      </c>
      <c r="B110" s="14" t="s">
        <v>380</v>
      </c>
      <c r="C110" s="14" t="s">
        <v>381</v>
      </c>
      <c r="D110" s="15" t="s">
        <v>86</v>
      </c>
      <c r="E110" s="15" t="s">
        <v>115</v>
      </c>
      <c r="F110" s="48" t="s">
        <v>162</v>
      </c>
      <c r="G110" s="15" t="s">
        <v>86</v>
      </c>
      <c r="H110" s="15" t="s">
        <v>86</v>
      </c>
      <c r="I110" s="15" t="s">
        <v>86</v>
      </c>
      <c r="J110" s="15" t="s">
        <v>86</v>
      </c>
      <c r="K110" s="15" t="s">
        <v>86</v>
      </c>
      <c r="L110" s="15" t="s">
        <v>86</v>
      </c>
      <c r="M110" s="15" t="s">
        <v>86</v>
      </c>
      <c r="N110" s="15" t="s">
        <v>86</v>
      </c>
      <c r="O110" s="15" t="s">
        <v>86</v>
      </c>
      <c r="P110" s="15" t="s">
        <v>86</v>
      </c>
      <c r="Q110" s="15">
        <v>2024</v>
      </c>
      <c r="R110" s="15">
        <v>2025</v>
      </c>
      <c r="S110" s="15">
        <v>742.27618000000007</v>
      </c>
      <c r="T110" s="15">
        <v>0</v>
      </c>
      <c r="U110" s="15">
        <v>0</v>
      </c>
      <c r="V110" s="16">
        <f t="shared" si="20"/>
        <v>351.67186333333336</v>
      </c>
      <c r="W110" s="16">
        <v>390.6043166666667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f t="shared" si="21"/>
        <v>0</v>
      </c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>
        <v>390.60431666666699</v>
      </c>
    </row>
    <row r="111" spans="1:40" s="10" customFormat="1" ht="18" customHeight="1" x14ac:dyDescent="0.15">
      <c r="A111" s="14" t="s">
        <v>382</v>
      </c>
      <c r="B111" s="14" t="s">
        <v>383</v>
      </c>
      <c r="C111" s="14" t="s">
        <v>384</v>
      </c>
      <c r="D111" s="15" t="s">
        <v>86</v>
      </c>
      <c r="E111" s="15" t="s">
        <v>115</v>
      </c>
      <c r="F111" s="48" t="s">
        <v>162</v>
      </c>
      <c r="G111" s="15" t="s">
        <v>86</v>
      </c>
      <c r="H111" s="15" t="s">
        <v>86</v>
      </c>
      <c r="I111" s="15" t="s">
        <v>86</v>
      </c>
      <c r="J111" s="15" t="s">
        <v>86</v>
      </c>
      <c r="K111" s="15" t="s">
        <v>86</v>
      </c>
      <c r="L111" s="15" t="s">
        <v>86</v>
      </c>
      <c r="M111" s="15" t="s">
        <v>86</v>
      </c>
      <c r="N111" s="15" t="s">
        <v>86</v>
      </c>
      <c r="O111" s="15" t="s">
        <v>86</v>
      </c>
      <c r="P111" s="15" t="s">
        <v>86</v>
      </c>
      <c r="Q111" s="15">
        <v>2024</v>
      </c>
      <c r="R111" s="15">
        <v>2025</v>
      </c>
      <c r="S111" s="15">
        <v>990.60087999999996</v>
      </c>
      <c r="T111" s="15">
        <v>0</v>
      </c>
      <c r="U111" s="15">
        <v>0</v>
      </c>
      <c r="V111" s="16">
        <f t="shared" si="20"/>
        <v>187.3210949999999</v>
      </c>
      <c r="W111" s="16">
        <v>803.27978500000006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f t="shared" si="21"/>
        <v>0</v>
      </c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>
        <v>803.27978499999995</v>
      </c>
    </row>
    <row r="112" spans="1:40" s="8" customFormat="1" ht="9" customHeight="1" x14ac:dyDescent="0.15">
      <c r="A112" s="51" t="s">
        <v>119</v>
      </c>
      <c r="B112" s="51"/>
      <c r="C112" s="52"/>
      <c r="D112" s="53" t="s">
        <v>86</v>
      </c>
      <c r="E112" s="53" t="s">
        <v>86</v>
      </c>
      <c r="F112" s="53" t="s">
        <v>86</v>
      </c>
      <c r="G112" s="53" t="s">
        <v>86</v>
      </c>
      <c r="H112" s="53" t="s">
        <v>86</v>
      </c>
      <c r="I112" s="53" t="s">
        <v>86</v>
      </c>
      <c r="J112" s="53" t="s">
        <v>86</v>
      </c>
      <c r="K112" s="53" t="s">
        <v>86</v>
      </c>
      <c r="L112" s="53" t="s">
        <v>86</v>
      </c>
      <c r="M112" s="53" t="s">
        <v>86</v>
      </c>
      <c r="N112" s="53" t="s">
        <v>86</v>
      </c>
      <c r="O112" s="53" t="s">
        <v>86</v>
      </c>
      <c r="P112" s="53" t="s">
        <v>86</v>
      </c>
      <c r="Q112" s="53" t="s">
        <v>86</v>
      </c>
      <c r="R112" s="53" t="s">
        <v>86</v>
      </c>
      <c r="S112" s="54">
        <f t="shared" ref="S112:AN112" si="22">SUM(S70:S111)</f>
        <v>588533.11759191833</v>
      </c>
      <c r="T112" s="54">
        <f t="shared" si="22"/>
        <v>4608</v>
      </c>
      <c r="U112" s="54">
        <f t="shared" si="22"/>
        <v>54838.155376887007</v>
      </c>
      <c r="V112" s="54">
        <f t="shared" si="22"/>
        <v>154581.36359666669</v>
      </c>
      <c r="W112" s="54">
        <f t="shared" si="22"/>
        <v>238608.24077999999</v>
      </c>
      <c r="X112" s="54">
        <f t="shared" si="22"/>
        <v>28826.323513333336</v>
      </c>
      <c r="Y112" s="54">
        <f t="shared" si="22"/>
        <v>52286.617960000003</v>
      </c>
      <c r="Z112" s="54">
        <f t="shared" si="22"/>
        <v>15985.905837531416</v>
      </c>
      <c r="AA112" s="54">
        <f t="shared" si="22"/>
        <v>35415.060262427061</v>
      </c>
      <c r="AB112" s="54">
        <f t="shared" si="22"/>
        <v>52829.605641959773</v>
      </c>
      <c r="AC112" s="54">
        <f t="shared" si="22"/>
        <v>9999.9999999999472</v>
      </c>
      <c r="AD112" s="54">
        <f t="shared" si="22"/>
        <v>279752.45245166664</v>
      </c>
      <c r="AE112" s="54">
        <f t="shared" si="22"/>
        <v>0</v>
      </c>
      <c r="AF112" s="54">
        <f t="shared" si="22"/>
        <v>0</v>
      </c>
      <c r="AG112" s="54">
        <f t="shared" si="22"/>
        <v>0</v>
      </c>
      <c r="AH112" s="54">
        <f t="shared" si="22"/>
        <v>0</v>
      </c>
      <c r="AI112" s="54">
        <f t="shared" si="22"/>
        <v>0</v>
      </c>
      <c r="AJ112" s="54">
        <f t="shared" si="22"/>
        <v>0</v>
      </c>
      <c r="AK112" s="54">
        <f t="shared" si="22"/>
        <v>0</v>
      </c>
      <c r="AL112" s="54">
        <f t="shared" si="22"/>
        <v>0</v>
      </c>
      <c r="AM112" s="54">
        <f t="shared" si="22"/>
        <v>0</v>
      </c>
      <c r="AN112" s="54">
        <f t="shared" si="22"/>
        <v>144199.30154358488</v>
      </c>
    </row>
    <row r="113" spans="1:40" s="8" customFormat="1" ht="9" customHeight="1" x14ac:dyDescent="0.15">
      <c r="A113" s="56" t="s">
        <v>120</v>
      </c>
      <c r="B113" s="56"/>
      <c r="C113" s="57"/>
      <c r="D113" s="53" t="s">
        <v>86</v>
      </c>
      <c r="E113" s="53" t="s">
        <v>86</v>
      </c>
      <c r="F113" s="53" t="s">
        <v>86</v>
      </c>
      <c r="G113" s="53" t="s">
        <v>86</v>
      </c>
      <c r="H113" s="53" t="s">
        <v>86</v>
      </c>
      <c r="I113" s="53" t="s">
        <v>86</v>
      </c>
      <c r="J113" s="53" t="s">
        <v>86</v>
      </c>
      <c r="K113" s="53" t="s">
        <v>86</v>
      </c>
      <c r="L113" s="53" t="s">
        <v>86</v>
      </c>
      <c r="M113" s="53" t="s">
        <v>86</v>
      </c>
      <c r="N113" s="53" t="s">
        <v>86</v>
      </c>
      <c r="O113" s="53" t="s">
        <v>86</v>
      </c>
      <c r="P113" s="53" t="s">
        <v>86</v>
      </c>
      <c r="Q113" s="53" t="s">
        <v>86</v>
      </c>
      <c r="R113" s="53" t="s">
        <v>86</v>
      </c>
      <c r="S113" s="54">
        <f t="shared" ref="S113:AN113" si="23">S112+S62+S26+S28</f>
        <v>12228083.595812581</v>
      </c>
      <c r="T113" s="54">
        <f t="shared" si="23"/>
        <v>126300.20114</v>
      </c>
      <c r="U113" s="54">
        <f t="shared" si="23"/>
        <v>9788698.8760075551</v>
      </c>
      <c r="V113" s="54">
        <f t="shared" si="23"/>
        <v>4118983.6427093334</v>
      </c>
      <c r="W113" s="54">
        <f t="shared" si="23"/>
        <v>1152689.0973733333</v>
      </c>
      <c r="X113" s="54">
        <f t="shared" si="23"/>
        <v>676556.43671866669</v>
      </c>
      <c r="Y113" s="54">
        <f t="shared" si="23"/>
        <v>833941.72814766678</v>
      </c>
      <c r="Z113" s="54">
        <f t="shared" si="23"/>
        <v>1090041.2428875149</v>
      </c>
      <c r="AA113" s="54">
        <f t="shared" si="23"/>
        <v>670088.92661242699</v>
      </c>
      <c r="AB113" s="54">
        <f t="shared" si="23"/>
        <v>1000792.7223319598</v>
      </c>
      <c r="AC113" s="54">
        <f t="shared" si="23"/>
        <v>2684989.7990316832</v>
      </c>
      <c r="AD113" s="54">
        <f t="shared" si="23"/>
        <v>4473657.303953317</v>
      </c>
      <c r="AE113" s="54">
        <f t="shared" si="23"/>
        <v>0</v>
      </c>
      <c r="AF113" s="54">
        <f t="shared" si="23"/>
        <v>13621.34752666667</v>
      </c>
      <c r="AG113" s="54">
        <f t="shared" si="23"/>
        <v>0</v>
      </c>
      <c r="AH113" s="54">
        <f t="shared" si="23"/>
        <v>0</v>
      </c>
      <c r="AI113" s="54">
        <f t="shared" si="23"/>
        <v>0</v>
      </c>
      <c r="AJ113" s="54">
        <f t="shared" si="23"/>
        <v>0</v>
      </c>
      <c r="AK113" s="54">
        <f t="shared" si="23"/>
        <v>0</v>
      </c>
      <c r="AL113" s="54">
        <f t="shared" si="23"/>
        <v>786371.32695800008</v>
      </c>
      <c r="AM113" s="54">
        <f t="shared" si="23"/>
        <v>0</v>
      </c>
      <c r="AN113" s="54">
        <f t="shared" si="23"/>
        <v>150460.17562691821</v>
      </c>
    </row>
    <row r="114" spans="1:40" ht="9" customHeight="1" x14ac:dyDescent="0.25">
      <c r="AK114" s="20"/>
    </row>
    <row r="115" spans="1:40" s="1" customFormat="1" ht="16.899999999999999" customHeight="1" x14ac:dyDescent="0.2">
      <c r="A115" s="20"/>
      <c r="B115" s="59" t="s">
        <v>121</v>
      </c>
      <c r="C115" s="59"/>
      <c r="D115" s="20"/>
      <c r="E115" s="20"/>
      <c r="F115" s="25"/>
      <c r="G115" s="25"/>
      <c r="H115" s="25"/>
      <c r="I115" s="60" t="s">
        <v>122</v>
      </c>
      <c r="J115" s="60"/>
      <c r="K115" s="60"/>
      <c r="L115" s="60"/>
      <c r="M115" s="60"/>
      <c r="N115" s="6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</row>
    <row r="116" spans="1:40" s="1" customFormat="1" ht="9" customHeight="1" x14ac:dyDescent="0.2">
      <c r="A116" s="20"/>
      <c r="B116" s="20" t="s">
        <v>123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</row>
    <row r="117" spans="1:40" ht="9" customHeight="1" x14ac:dyDescent="0.25"/>
    <row r="118" spans="1:40" ht="15.75" customHeight="1" x14ac:dyDescent="0.25">
      <c r="W118" s="61"/>
      <c r="X118" s="61"/>
      <c r="Y118" s="61"/>
      <c r="Z118" s="61"/>
      <c r="AA118" s="61"/>
      <c r="AB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</row>
    <row r="119" spans="1:40" ht="15.75" customHeight="1" x14ac:dyDescent="0.25">
      <c r="W119" s="61"/>
      <c r="X119" s="61"/>
      <c r="Y119" s="61"/>
      <c r="Z119" s="61"/>
      <c r="AA119" s="61"/>
      <c r="AB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</row>
    <row r="120" spans="1:40" ht="15.75" customHeight="1" x14ac:dyDescent="0.25">
      <c r="X120" s="61"/>
      <c r="AD120" s="62"/>
      <c r="AL120" s="63"/>
      <c r="AN120" s="63"/>
    </row>
  </sheetData>
  <mergeCells count="66">
    <mergeCell ref="AL9:AL12"/>
    <mergeCell ref="AM9:AM12"/>
    <mergeCell ref="AN9:AN12"/>
    <mergeCell ref="G10:K10"/>
    <mergeCell ref="L10:P10"/>
    <mergeCell ref="G11:J11"/>
    <mergeCell ref="K11:K12"/>
    <mergeCell ref="A2:AN2"/>
    <mergeCell ref="A3:AN3"/>
    <mergeCell ref="A4:AN4"/>
    <mergeCell ref="G5:Y5"/>
    <mergeCell ref="M6:Q6"/>
    <mergeCell ref="R6:S6"/>
    <mergeCell ref="T6:U6"/>
    <mergeCell ref="A14:B14"/>
    <mergeCell ref="AG9:AG12"/>
    <mergeCell ref="AH9:AI10"/>
    <mergeCell ref="AJ9:AJ12"/>
    <mergeCell ref="Q8:Q12"/>
    <mergeCell ref="B8:B12"/>
    <mergeCell ref="C8:C12"/>
    <mergeCell ref="D8:D12"/>
    <mergeCell ref="L11:O11"/>
    <mergeCell ref="P11:P12"/>
    <mergeCell ref="AD9:AD12"/>
    <mergeCell ref="AE9:AE12"/>
    <mergeCell ref="AF9:AF12"/>
    <mergeCell ref="AH11:AH12"/>
    <mergeCell ref="AI11:AI12"/>
    <mergeCell ref="A63:B63"/>
    <mergeCell ref="A15:B15"/>
    <mergeCell ref="AK9:AK12"/>
    <mergeCell ref="G8:P8"/>
    <mergeCell ref="R8:R12"/>
    <mergeCell ref="S8:AC8"/>
    <mergeCell ref="AD8:AN8"/>
    <mergeCell ref="G9:P9"/>
    <mergeCell ref="S9:U10"/>
    <mergeCell ref="V9:V12"/>
    <mergeCell ref="W9:AB11"/>
    <mergeCell ref="AC9:AC12"/>
    <mergeCell ref="S11:S12"/>
    <mergeCell ref="T11:U11"/>
    <mergeCell ref="E8:E12"/>
    <mergeCell ref="F8:F12"/>
    <mergeCell ref="A28:B28"/>
    <mergeCell ref="A29:B29"/>
    <mergeCell ref="A30:B30"/>
    <mergeCell ref="A33:B33"/>
    <mergeCell ref="A62:B62"/>
    <mergeCell ref="A8:A12"/>
    <mergeCell ref="A113:B113"/>
    <mergeCell ref="F115:H115"/>
    <mergeCell ref="I115:N115"/>
    <mergeCell ref="A65:B65"/>
    <mergeCell ref="A66:B66"/>
    <mergeCell ref="A67:B67"/>
    <mergeCell ref="A68:B68"/>
    <mergeCell ref="A69:B69"/>
    <mergeCell ref="A112:B112"/>
    <mergeCell ref="A64:B64"/>
    <mergeCell ref="A22:B22"/>
    <mergeCell ref="A23:B23"/>
    <mergeCell ref="A25:B25"/>
    <mergeCell ref="A26:B26"/>
    <mergeCell ref="A27:B27"/>
  </mergeCells>
  <conditionalFormatting sqref="C1:C1048576">
    <cfRule type="duplicateValues" dxfId="0" priority="1"/>
  </conditionalFormatting>
  <pageMargins left="0.39370078740157477" right="0.31496062992125984" top="0.70866141732283472" bottom="0.31496062992125984" header="0.19685039370078738" footer="0.19685039370078738"/>
  <pageSetup paperSize="8" fitToWidth="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2-ИП ТС</vt:lpstr>
      <vt:lpstr>'2-ИП ТС'!Print_Titles</vt:lpstr>
      <vt:lpstr>'2-ИП ТС'!Область_печати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Молчанова Олеся Александровна</cp:lastModifiedBy>
  <cp:lastPrinted>2025-05-07T04:38:32Z</cp:lastPrinted>
  <dcterms:created xsi:type="dcterms:W3CDTF">2025-04-10T23:18:13Z</dcterms:created>
  <dcterms:modified xsi:type="dcterms:W3CDTF">2025-05-14T23:36:00Z</dcterms:modified>
</cp:coreProperties>
</file>